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i\Desktop\Documents\FORMS\FINANCE\"/>
    </mc:Choice>
  </mc:AlternateContent>
  <bookViews>
    <workbookView xWindow="0" yWindow="0" windowWidth="20490" windowHeight="7755"/>
  </bookViews>
  <sheets>
    <sheet name="Tuition Rates 2019" sheetId="1" r:id="rId1"/>
    <sheet name="Other Fees and Discounts" sheetId="4" r:id="rId2"/>
    <sheet name=" Kindergarten Rates 2019" sheetId="8" r:id="rId3"/>
    <sheet name="Field Trips" sheetId="6" state="hidden" r:id="rId4"/>
    <sheet name="Kindgerten Rates 2016" sheetId="5" state="hidden" r:id="rId5"/>
  </sheets>
  <definedNames>
    <definedName name="_xlnm.Print_Area" localSheetId="4">'Kindgerten Rates 2016'!$A$1:$F$44</definedName>
    <definedName name="_xlnm.Print_Area" localSheetId="1">'Other Fees and Discounts'!$A$1:$E$114</definedName>
    <definedName name="_xlnm.Print_Area" localSheetId="0">'Tuition Rates 2019'!$A$1:$F$54</definedName>
    <definedName name="_xlnm.Print_Titles" localSheetId="1">'Other Fees and Discounts'!$1:$7</definedName>
  </definedNames>
  <calcPr calcId="162913" concurrentCalc="0"/>
</workbook>
</file>

<file path=xl/calcChain.xml><?xml version="1.0" encoding="utf-8"?>
<calcChain xmlns="http://schemas.openxmlformats.org/spreadsheetml/2006/main">
  <c r="C36" i="8" l="1"/>
  <c r="F36" i="8"/>
  <c r="C35" i="8"/>
  <c r="F35" i="8"/>
  <c r="C25" i="8"/>
  <c r="E25" i="8"/>
  <c r="C24" i="8"/>
  <c r="F24" i="8"/>
  <c r="C14" i="8"/>
  <c r="D14" i="8"/>
  <c r="C13" i="8"/>
  <c r="F34" i="8"/>
  <c r="E34" i="8"/>
  <c r="D34" i="8"/>
  <c r="F33" i="8"/>
  <c r="E33" i="8"/>
  <c r="D33" i="8"/>
  <c r="D24" i="8"/>
  <c r="F23" i="8"/>
  <c r="E23" i="8"/>
  <c r="D23" i="8"/>
  <c r="F22" i="8"/>
  <c r="E22" i="8"/>
  <c r="D22" i="8"/>
  <c r="F13" i="8"/>
  <c r="F12" i="8"/>
  <c r="E12" i="8"/>
  <c r="D12" i="8"/>
  <c r="F11" i="8"/>
  <c r="E11" i="8"/>
  <c r="D11" i="8"/>
  <c r="C36" i="5"/>
  <c r="D36" i="5"/>
  <c r="C35" i="5"/>
  <c r="D35" i="5"/>
  <c r="C25" i="5"/>
  <c r="E25" i="5"/>
  <c r="C24" i="5"/>
  <c r="E24" i="5"/>
  <c r="C14" i="5"/>
  <c r="F14" i="5"/>
  <c r="C13" i="5"/>
  <c r="E13" i="5"/>
  <c r="D24" i="5"/>
  <c r="F36" i="5"/>
  <c r="F33" i="5"/>
  <c r="E33" i="5"/>
  <c r="D33" i="5"/>
  <c r="F34" i="5"/>
  <c r="E34" i="5"/>
  <c r="D34" i="5"/>
  <c r="F22" i="5"/>
  <c r="E22" i="5"/>
  <c r="D22" i="5"/>
  <c r="F23" i="5"/>
  <c r="E23" i="5"/>
  <c r="D23" i="5"/>
  <c r="F11" i="5"/>
  <c r="E11" i="5"/>
  <c r="D11" i="5"/>
  <c r="F12" i="5"/>
  <c r="E12" i="5"/>
  <c r="D12" i="5"/>
  <c r="D40" i="1"/>
  <c r="E40" i="1"/>
  <c r="F40" i="1"/>
  <c r="D27" i="1"/>
  <c r="E27" i="1"/>
  <c r="F27" i="1"/>
  <c r="D14" i="1"/>
  <c r="E14" i="1"/>
  <c r="F14" i="1"/>
  <c r="F42" i="1"/>
  <c r="F41" i="1"/>
  <c r="F39" i="1"/>
  <c r="F38" i="1"/>
  <c r="F37" i="1"/>
  <c r="E42" i="1"/>
  <c r="E41" i="1"/>
  <c r="E39" i="1"/>
  <c r="E38" i="1"/>
  <c r="E37" i="1"/>
  <c r="F29" i="1"/>
  <c r="F28" i="1"/>
  <c r="F26" i="1"/>
  <c r="F25" i="1"/>
  <c r="F24" i="1"/>
  <c r="E29" i="1"/>
  <c r="E28" i="1"/>
  <c r="E26" i="1"/>
  <c r="E25" i="1"/>
  <c r="E24" i="1"/>
  <c r="F16" i="1"/>
  <c r="F15" i="1"/>
  <c r="F13" i="1"/>
  <c r="F12" i="1"/>
  <c r="F11" i="1"/>
  <c r="E16" i="1"/>
  <c r="E15" i="1"/>
  <c r="E13" i="1"/>
  <c r="D42" i="1"/>
  <c r="D41" i="1"/>
  <c r="D39" i="1"/>
  <c r="D38" i="1"/>
  <c r="D37" i="1"/>
  <c r="D29" i="1"/>
  <c r="D28" i="1"/>
  <c r="D26" i="1"/>
  <c r="D25" i="1"/>
  <c r="D24" i="1"/>
  <c r="D16" i="1"/>
  <c r="D15" i="1"/>
  <c r="D13" i="1"/>
  <c r="D12" i="1"/>
  <c r="D11" i="1"/>
  <c r="E12" i="1"/>
  <c r="E11" i="1"/>
  <c r="F35" i="5"/>
  <c r="E36" i="5"/>
  <c r="D13" i="5"/>
  <c r="F13" i="5"/>
  <c r="F24" i="5"/>
  <c r="E24" i="8"/>
  <c r="D13" i="8"/>
  <c r="E13" i="8"/>
  <c r="E36" i="8"/>
  <c r="F25" i="5"/>
  <c r="E35" i="5"/>
  <c r="E14" i="5"/>
  <c r="D14" i="5"/>
  <c r="D25" i="5"/>
  <c r="D36" i="8"/>
  <c r="F14" i="8"/>
  <c r="D35" i="8"/>
  <c r="E35" i="8"/>
  <c r="F25" i="8"/>
  <c r="D25" i="8"/>
  <c r="E14" i="8"/>
</calcChain>
</file>

<file path=xl/sharedStrings.xml><?xml version="1.0" encoding="utf-8"?>
<sst xmlns="http://schemas.openxmlformats.org/spreadsheetml/2006/main" count="292" uniqueCount="144">
  <si>
    <t>Spring Valley Academy</t>
  </si>
  <si>
    <t>TUITION RATES</t>
  </si>
  <si>
    <t xml:space="preserve">Payment is due on the 10th of each month.  </t>
  </si>
  <si>
    <t xml:space="preserve">Annual </t>
  </si>
  <si>
    <t>Semester</t>
  </si>
  <si>
    <t>Payment</t>
  </si>
  <si>
    <t>Yearly</t>
  </si>
  <si>
    <t>Monthly</t>
  </si>
  <si>
    <t>In Advance</t>
  </si>
  <si>
    <t>High School</t>
  </si>
  <si>
    <t>Non-Constituent Church in the Ohio Conference</t>
  </si>
  <si>
    <t>Constituent Church in the Ohio Conference</t>
  </si>
  <si>
    <t xml:space="preserve"> A Late fee of $25 will be assessed if a student account balance remains after the 15th of each month.</t>
  </si>
  <si>
    <t xml:space="preserve">Early-5 Kindergarten (optional half day) </t>
  </si>
  <si>
    <t xml:space="preserve">Early-5 &amp; Kindergarten (full day) </t>
  </si>
  <si>
    <t>2015 - 2016</t>
  </si>
  <si>
    <t>Non-SDA or SDA outside of the Ohio Conference</t>
  </si>
  <si>
    <t>Multi-Grade 5 &amp; 6</t>
  </si>
  <si>
    <t>Cost</t>
  </si>
  <si>
    <r>
      <rPr>
        <b/>
        <sz val="12"/>
        <color indexed="8"/>
        <rFont val="Cambria"/>
        <family val="1"/>
      </rPr>
      <t xml:space="preserve">INTERNATIONAL STUDENTS: </t>
    </r>
    <r>
      <rPr>
        <sz val="12"/>
        <color indexed="8"/>
        <rFont val="Cambria"/>
        <family val="1"/>
      </rPr>
      <t xml:space="preserve"> </t>
    </r>
  </si>
  <si>
    <t>There is also a $350.00 non-refundable registration fee.</t>
  </si>
  <si>
    <t xml:space="preserve">Information available at front office. </t>
  </si>
  <si>
    <t>Home School Supplemental Program:</t>
  </si>
  <si>
    <t xml:space="preserve"> International Students tuition rate is the Non-SDA/SDA Oustide of the Ohio Conference rate plus an</t>
  </si>
  <si>
    <t>Elementary - Grade 1 - 4</t>
  </si>
  <si>
    <t>Junior High - Grade 7 - 8</t>
  </si>
  <si>
    <t>Elementary - Grade 1- 4</t>
  </si>
  <si>
    <t>Middle School - Grade 7 - 8</t>
  </si>
  <si>
    <t>OTHER FEES and DISCOUNTS AVAILABLE</t>
  </si>
  <si>
    <t>Kindergarten - 12th Grade</t>
  </si>
  <si>
    <t>Rates are subject to change without advance notice</t>
  </si>
  <si>
    <t>International New Student Registration Fee</t>
  </si>
  <si>
    <t>Returned Check Fee</t>
  </si>
  <si>
    <t>8th Grade</t>
  </si>
  <si>
    <t>Senior</t>
  </si>
  <si>
    <t>Up to $400</t>
  </si>
  <si>
    <t>HS Spiritual Retreat</t>
  </si>
  <si>
    <t>Sport Fees:</t>
  </si>
  <si>
    <t>Cheerleading</t>
  </si>
  <si>
    <t>Tournaments</t>
  </si>
  <si>
    <t>As determined by the director</t>
  </si>
  <si>
    <t>Rates are as follows:</t>
  </si>
  <si>
    <t>Prepaid Flex Plan 25 increments of 30 minutes each</t>
  </si>
  <si>
    <t>Transportation</t>
  </si>
  <si>
    <t>Contract Bus Fees (one-way trip to residence)</t>
  </si>
  <si>
    <t>One child</t>
  </si>
  <si>
    <t>per month ($5.50/day)</t>
  </si>
  <si>
    <t>Two children (each child charge)</t>
  </si>
  <si>
    <t>per month ($3.90/day)</t>
  </si>
  <si>
    <t>Three or more children (each child charge)</t>
  </si>
  <si>
    <t>per month ($3.20/day)</t>
  </si>
  <si>
    <t>Single one-way trips</t>
  </si>
  <si>
    <t>per trip</t>
  </si>
  <si>
    <t>DISCOUNTS AVAILABLE</t>
  </si>
  <si>
    <t>Annual or Semester Tuition in Advance</t>
  </si>
  <si>
    <t>Annual (Paid by August 10)</t>
  </si>
  <si>
    <t>Semester (paid by August 10/January 10)</t>
  </si>
  <si>
    <t>Family Discount:</t>
  </si>
  <si>
    <t xml:space="preserve">Three children in a family - each child receives </t>
  </si>
  <si>
    <t>Four or more children in a family - each child receives</t>
  </si>
  <si>
    <t>Travel Discount</t>
  </si>
  <si>
    <t xml:space="preserve">The Travel Discount will be given to families whose students must travel a distance of more than 30 miles </t>
  </si>
  <si>
    <t>KINDERGARTEN TUITION RATES</t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</si>
  <si>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</si>
  <si>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+ 3 full days</t>
    </r>
  </si>
  <si>
    <r>
      <t>Early-5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</t>
    </r>
  </si>
  <si>
    <r>
      <t>Early 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</si>
  <si>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</si>
  <si>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</t>
    </r>
  </si>
  <si>
    <t>2016-2017</t>
  </si>
  <si>
    <t>Early 5 - Kindergarten</t>
  </si>
  <si>
    <t>Grade 1 - 4</t>
  </si>
  <si>
    <t xml:space="preserve">Multi-Grade </t>
  </si>
  <si>
    <t>Grade 7 - 8</t>
  </si>
  <si>
    <t>Grade 9 - 12</t>
  </si>
  <si>
    <t xml:space="preserve">Field Trip Fees </t>
  </si>
  <si>
    <t>K-5 New Student Registration Fee</t>
  </si>
  <si>
    <t>6-12 New Student Registration Fee</t>
  </si>
  <si>
    <t>K-12 Re-enrollment Fee</t>
  </si>
  <si>
    <t>Application and Re-Enrollment Fees</t>
  </si>
  <si>
    <t>Optional Trips</t>
  </si>
  <si>
    <t xml:space="preserve">Class Dues  - 8th Grade </t>
  </si>
  <si>
    <t>Class Dues  - 9th Grade (Freshmen)</t>
  </si>
  <si>
    <t xml:space="preserve">Class Dues  - 10th Grade (Sophomore) </t>
  </si>
  <si>
    <t>Class Dues  - 11th Grade (Junior)</t>
  </si>
  <si>
    <t>Class Dues  - 12th Grade (Senior)</t>
  </si>
  <si>
    <t xml:space="preserve"> </t>
  </si>
  <si>
    <t>Other Fees billed monthly - August to May</t>
  </si>
  <si>
    <t>Field Trip - Kindergarten</t>
  </si>
  <si>
    <t>Field Trip - Grade 1 - 4</t>
  </si>
  <si>
    <t>Field Trip - Grade 5 - 6</t>
  </si>
  <si>
    <t xml:space="preserve">Field Trip - Grade 7 - 8 </t>
  </si>
  <si>
    <t>Music Fees</t>
  </si>
  <si>
    <t>Optional Fees</t>
  </si>
  <si>
    <t>Music Lessons &amp; Rental Fees</t>
  </si>
  <si>
    <t xml:space="preserve">PE Uniform Fee (1 shirt/1 shorts) </t>
  </si>
  <si>
    <t xml:space="preserve">SALT </t>
  </si>
  <si>
    <t>Senior Survival</t>
  </si>
  <si>
    <t>Ski Trip (weekend)</t>
  </si>
  <si>
    <t>Band &amp; Choir Tours</t>
  </si>
  <si>
    <t>Mission Trip</t>
  </si>
  <si>
    <t>As determined by sponsor</t>
  </si>
  <si>
    <t>AfterCare Fees: Grades K-5   3:00p-6p M-Th &amp;5p Fri</t>
  </si>
  <si>
    <t xml:space="preserve">Annual contracts will be billed for 9 months from September to May. </t>
  </si>
  <si>
    <t>Gymnastics - Grade 1 - 4</t>
  </si>
  <si>
    <t>Baseball/Softball - High School</t>
  </si>
  <si>
    <t>Basketball - High School</t>
  </si>
  <si>
    <t>Basketball - Grade 6 -8</t>
  </si>
  <si>
    <t>Soccer - Middle School</t>
  </si>
  <si>
    <t>Soccer - High School</t>
  </si>
  <si>
    <t>Volleyball -High School</t>
  </si>
  <si>
    <t>Volleyball -Middle School</t>
  </si>
  <si>
    <t>Drop-in (For each 30 minutes increment or portion thereof)</t>
  </si>
  <si>
    <t>Annual Contract - billed monthly</t>
  </si>
  <si>
    <t>Late Tuition Payment Fee - accounts not paid by the 15th</t>
  </si>
  <si>
    <t>for each 10 min increment</t>
  </si>
  <si>
    <t xml:space="preserve">Late Pickup  picked up after 6p M-Th &amp; 5p Fri) </t>
  </si>
  <si>
    <t>As determined by teacher</t>
  </si>
  <si>
    <t>Technology Fee - Grade 7 - 12</t>
  </si>
  <si>
    <t>Foods Lab Fee</t>
  </si>
  <si>
    <r>
      <t>Early-5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</t>
    </r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</si>
  <si>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</si>
  <si>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+ 3 full days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</si>
  <si>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</t>
    </r>
  </si>
  <si>
    <r>
      <t>Early 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</si>
  <si>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</t>
    </r>
  </si>
  <si>
    <r>
      <t xml:space="preserve"> annual fee of $2,500.  </t>
    </r>
    <r>
      <rPr>
        <u/>
        <sz val="12"/>
        <color indexed="8"/>
        <rFont val="Cambria"/>
        <family val="1"/>
      </rPr>
      <t xml:space="preserve">The full tuition &amp; fee must be paid in advance in August of each year. </t>
    </r>
  </si>
  <si>
    <t>Class Dues billed December &amp; May</t>
  </si>
  <si>
    <t>Graduation Fees billed in April</t>
  </si>
  <si>
    <t>Annual Cost</t>
  </si>
  <si>
    <t xml:space="preserve">each way to school.  </t>
  </si>
  <si>
    <t>An application must be completed and returned before discounts can be applied. Applications are availabe online</t>
  </si>
  <si>
    <t xml:space="preserve"> A late fee of $25 will be assessed if a student account balance remains after the 15th of</t>
  </si>
  <si>
    <t>each month.</t>
  </si>
  <si>
    <t>Except for International students, tuition payment is accepted on a monthly basis,</t>
  </si>
  <si>
    <t xml:space="preserve">following discounts will be applied. </t>
  </si>
  <si>
    <r>
      <rPr>
        <b/>
        <sz val="12"/>
        <color theme="1"/>
        <rFont val="Cambria"/>
        <family val="1"/>
        <scheme val="major"/>
      </rPr>
      <t>Note</t>
    </r>
    <r>
      <rPr>
        <sz val="12"/>
        <color theme="1"/>
        <rFont val="Cambria"/>
        <family val="1"/>
        <scheme val="major"/>
      </rPr>
      <t xml:space="preserve">: Students who are required to pay their annual </t>
    </r>
  </si>
  <si>
    <t>tuition in advance do not qualify for this discount.</t>
  </si>
  <si>
    <t xml:space="preserve">however if parents chose to pay their tuition a year, or semester in advance the </t>
  </si>
  <si>
    <t>Music Festival (Gr 5-8 choir)</t>
  </si>
  <si>
    <t>$30 - $40</t>
  </si>
  <si>
    <t>2018 - 2019</t>
  </si>
  <si>
    <t>2018-2019</t>
  </si>
  <si>
    <t>Constituent Church/Entity in the Ohio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</si>
</sst>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%"/>
  </numFmts>
  <fonts count="21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u/>
      <sz val="12"/>
      <color indexed="8"/>
      <name val="Cambria"/>
      <family val="1"/>
    </font>
    <font>
      <b/>
      <u/>
      <sz val="12"/>
      <color indexed="8"/>
      <name val="Cambria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8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11"/>
      <color theme="1"/>
      <name val="Cambria"/>
      <family val="1"/>
    </font>
    <font>
      <u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165" fontId="7" fillId="0" borderId="0" xfId="1" applyNumberFormat="1" applyFont="1" applyAlignment="1">
      <alignment horizontal="center"/>
    </xf>
    <xf numFmtId="0" fontId="7" fillId="0" borderId="2" xfId="0" applyFont="1" applyBorder="1"/>
    <xf numFmtId="164" fontId="7" fillId="0" borderId="2" xfId="1" applyNumberFormat="1" applyFont="1" applyBorder="1" applyAlignment="1">
      <alignment horizontal="center"/>
    </xf>
    <xf numFmtId="164" fontId="7" fillId="0" borderId="0" xfId="1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6" fontId="11" fillId="0" borderId="0" xfId="1" applyNumberFormat="1" applyFont="1"/>
    <xf numFmtId="44" fontId="11" fillId="0" borderId="0" xfId="1" applyFont="1"/>
    <xf numFmtId="0" fontId="11" fillId="0" borderId="0" xfId="0" applyFont="1" applyAlignment="1">
      <alignment horizontal="right"/>
    </xf>
    <xf numFmtId="44" fontId="11" fillId="0" borderId="0" xfId="1" applyFont="1" applyFill="1" applyAlignment="1">
      <alignment horizontal="right"/>
    </xf>
    <xf numFmtId="0" fontId="11" fillId="0" borderId="0" xfId="0" applyFont="1" applyFill="1"/>
    <xf numFmtId="16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1" applyNumberFormat="1" applyFont="1" applyFill="1"/>
    <xf numFmtId="0" fontId="11" fillId="0" borderId="0" xfId="0" applyFont="1" applyFill="1" applyAlignment="1">
      <alignment horizontal="right"/>
    </xf>
    <xf numFmtId="44" fontId="11" fillId="0" borderId="0" xfId="1" applyFont="1" applyFill="1"/>
    <xf numFmtId="0" fontId="14" fillId="0" borderId="0" xfId="0" applyFont="1"/>
    <xf numFmtId="6" fontId="11" fillId="0" borderId="0" xfId="0" applyNumberFormat="1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4" fontId="6" fillId="0" borderId="0" xfId="1" applyFont="1"/>
    <xf numFmtId="44" fontId="5" fillId="0" borderId="0" xfId="1" applyFont="1"/>
    <xf numFmtId="8" fontId="6" fillId="0" borderId="0" xfId="0" applyNumberFormat="1" applyFont="1"/>
    <xf numFmtId="9" fontId="11" fillId="0" borderId="0" xfId="0" applyNumberFormat="1" applyFont="1"/>
    <xf numFmtId="9" fontId="11" fillId="0" borderId="0" xfId="2" applyFo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1" fillId="0" borderId="0" xfId="0" applyFont="1" applyAlignment="1">
      <alignment horizontal="center"/>
    </xf>
    <xf numFmtId="0" fontId="14" fillId="0" borderId="0" xfId="0" applyFont="1" applyBorder="1"/>
    <xf numFmtId="167" fontId="11" fillId="0" borderId="0" xfId="2" applyNumberFormat="1" applyFont="1" applyAlignment="1">
      <alignment horizontal="right"/>
    </xf>
    <xf numFmtId="9" fontId="11" fillId="0" borderId="0" xfId="2" applyFont="1" applyAlignment="1">
      <alignment horizontal="right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9" fontId="11" fillId="0" borderId="0" xfId="0" applyNumberFormat="1" applyFont="1" applyAlignment="1">
      <alignment horizontal="right"/>
    </xf>
    <xf numFmtId="165" fontId="11" fillId="0" borderId="0" xfId="1" applyNumberFormat="1" applyFont="1"/>
    <xf numFmtId="165" fontId="11" fillId="0" borderId="0" xfId="1" applyNumberFormat="1" applyFont="1" applyAlignment="1">
      <alignment horizontal="right"/>
    </xf>
    <xf numFmtId="165" fontId="11" fillId="0" borderId="0" xfId="1" applyNumberFormat="1" applyFont="1" applyFill="1"/>
    <xf numFmtId="165" fontId="11" fillId="0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/>
    <xf numFmtId="165" fontId="7" fillId="0" borderId="0" xfId="1" applyNumberFormat="1" applyFont="1"/>
    <xf numFmtId="0" fontId="14" fillId="0" borderId="0" xfId="0" applyFont="1" applyFill="1"/>
    <xf numFmtId="0" fontId="14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/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Fill="1"/>
    <xf numFmtId="0" fontId="0" fillId="0" borderId="0" xfId="0" applyFont="1" applyFill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workbookViewId="0">
      <selection activeCell="B39" sqref="B39"/>
    </sheetView>
  </sheetViews>
  <sheetFormatPr defaultRowHeight="15" x14ac:dyDescent="0.25"/>
  <cols>
    <col min="1" max="1" width="36.42578125" customWidth="1"/>
    <col min="2" max="2" width="13.140625" customWidth="1"/>
    <col min="3" max="6" width="13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1</v>
      </c>
      <c r="B2" s="73"/>
      <c r="C2" s="73"/>
      <c r="D2" s="73"/>
      <c r="E2" s="73"/>
      <c r="F2" s="73"/>
    </row>
    <row r="3" spans="1:6" ht="18" x14ac:dyDescent="0.25">
      <c r="A3" s="73" t="s">
        <v>141</v>
      </c>
      <c r="B3" s="74"/>
      <c r="C3" s="74"/>
      <c r="D3" s="74"/>
      <c r="E3" s="74"/>
      <c r="F3" s="74"/>
    </row>
    <row r="4" spans="1:6" ht="9.75" customHeight="1" x14ac:dyDescent="0.25"/>
    <row r="5" spans="1:6" x14ac:dyDescent="0.25">
      <c r="A5" s="3"/>
      <c r="B5" s="3"/>
      <c r="C5" s="3"/>
      <c r="D5" s="3"/>
      <c r="E5" s="3"/>
      <c r="F5" s="3"/>
    </row>
    <row r="6" spans="1:6" ht="15.75" x14ac:dyDescent="0.25">
      <c r="A6" s="4" t="s">
        <v>16</v>
      </c>
      <c r="B6" s="5"/>
      <c r="C6" s="5"/>
      <c r="D6" s="5"/>
      <c r="E6" s="5"/>
      <c r="F6" s="5"/>
    </row>
    <row r="7" spans="1:6" x14ac:dyDescent="0.25">
      <c r="A7" s="5"/>
      <c r="B7" s="5"/>
      <c r="C7" s="6"/>
      <c r="D7" s="6"/>
      <c r="E7" s="7" t="s">
        <v>3</v>
      </c>
      <c r="F7" s="8" t="s">
        <v>4</v>
      </c>
    </row>
    <row r="8" spans="1:6" x14ac:dyDescent="0.25">
      <c r="A8" s="5"/>
      <c r="B8" s="5"/>
      <c r="C8" s="8" t="s">
        <v>6</v>
      </c>
      <c r="D8" s="8" t="s">
        <v>7</v>
      </c>
      <c r="E8" s="8" t="s">
        <v>5</v>
      </c>
      <c r="F8" s="8" t="s">
        <v>5</v>
      </c>
    </row>
    <row r="9" spans="1:6" x14ac:dyDescent="0.25">
      <c r="A9" s="5"/>
      <c r="B9" s="5"/>
      <c r="C9" s="9" t="s">
        <v>18</v>
      </c>
      <c r="D9" s="9" t="s">
        <v>5</v>
      </c>
      <c r="E9" s="9" t="s">
        <v>8</v>
      </c>
      <c r="F9" s="9" t="s">
        <v>8</v>
      </c>
    </row>
    <row r="10" spans="1:6" x14ac:dyDescent="0.25">
      <c r="A10" s="5"/>
      <c r="B10" s="5"/>
      <c r="C10" s="9"/>
      <c r="D10" s="9"/>
      <c r="E10" s="9"/>
      <c r="F10" s="9"/>
    </row>
    <row r="11" spans="1:6" ht="15.75" x14ac:dyDescent="0.25">
      <c r="A11" s="10" t="s">
        <v>13</v>
      </c>
      <c r="B11" s="5"/>
      <c r="C11" s="11">
        <v>4725</v>
      </c>
      <c r="D11" s="11">
        <f t="shared" ref="D11:D16" si="0">C11/10</f>
        <v>472.5</v>
      </c>
      <c r="E11" s="11">
        <f>C11*0.975</f>
        <v>4606.875</v>
      </c>
      <c r="F11" s="11">
        <f t="shared" ref="F11:F16" si="1">(C11*0.98/2)</f>
        <v>2315.25</v>
      </c>
    </row>
    <row r="12" spans="1:6" ht="15.75" x14ac:dyDescent="0.25">
      <c r="A12" s="10" t="s">
        <v>14</v>
      </c>
      <c r="B12" s="5"/>
      <c r="C12" s="11">
        <v>7780</v>
      </c>
      <c r="D12" s="11">
        <f t="shared" si="0"/>
        <v>778</v>
      </c>
      <c r="E12" s="11">
        <f>C12*0.975</f>
        <v>7585.5</v>
      </c>
      <c r="F12" s="11">
        <f t="shared" si="1"/>
        <v>3812.2</v>
      </c>
    </row>
    <row r="13" spans="1:6" ht="15.75" x14ac:dyDescent="0.25">
      <c r="A13" s="10" t="s">
        <v>26</v>
      </c>
      <c r="B13" s="5"/>
      <c r="C13" s="11">
        <v>7555</v>
      </c>
      <c r="D13" s="11">
        <f t="shared" si="0"/>
        <v>755.5</v>
      </c>
      <c r="E13" s="11">
        <f>(C13*0.975)</f>
        <v>7366.125</v>
      </c>
      <c r="F13" s="11">
        <f t="shared" si="1"/>
        <v>3701.95</v>
      </c>
    </row>
    <row r="14" spans="1:6" ht="15.75" x14ac:dyDescent="0.25">
      <c r="A14" s="10" t="s">
        <v>17</v>
      </c>
      <c r="B14" s="5"/>
      <c r="C14" s="11">
        <v>7810</v>
      </c>
      <c r="D14" s="11">
        <f t="shared" si="0"/>
        <v>781</v>
      </c>
      <c r="E14" s="11">
        <f>(C14*0.975)</f>
        <v>7614.75</v>
      </c>
      <c r="F14" s="11">
        <f t="shared" si="1"/>
        <v>3826.9</v>
      </c>
    </row>
    <row r="15" spans="1:6" ht="15.75" x14ac:dyDescent="0.25">
      <c r="A15" s="10" t="s">
        <v>25</v>
      </c>
      <c r="B15" s="5"/>
      <c r="C15" s="11">
        <v>8060</v>
      </c>
      <c r="D15" s="11">
        <f t="shared" si="0"/>
        <v>806</v>
      </c>
      <c r="E15" s="11">
        <f>(C15*0.975)</f>
        <v>7858.5</v>
      </c>
      <c r="F15" s="11">
        <f t="shared" si="1"/>
        <v>3949.4</v>
      </c>
    </row>
    <row r="16" spans="1:6" ht="15.75" x14ac:dyDescent="0.25">
      <c r="A16" s="10" t="s">
        <v>9</v>
      </c>
      <c r="B16" s="5"/>
      <c r="C16" s="11">
        <v>9650</v>
      </c>
      <c r="D16" s="11">
        <f t="shared" si="0"/>
        <v>965</v>
      </c>
      <c r="E16" s="11">
        <f>(C16*0.975)</f>
        <v>9408.75</v>
      </c>
      <c r="F16" s="11">
        <f t="shared" si="1"/>
        <v>4728.5</v>
      </c>
    </row>
    <row r="17" spans="1:6" ht="9" customHeight="1" x14ac:dyDescent="0.25">
      <c r="A17" s="12"/>
      <c r="B17" s="12"/>
      <c r="C17" s="13"/>
      <c r="D17" s="13"/>
      <c r="E17" s="13"/>
      <c r="F17" s="13"/>
    </row>
    <row r="18" spans="1:6" x14ac:dyDescent="0.25">
      <c r="A18" s="5"/>
      <c r="B18" s="5"/>
      <c r="C18" s="14"/>
      <c r="D18" s="14"/>
      <c r="E18" s="14"/>
      <c r="F18" s="14"/>
    </row>
    <row r="19" spans="1:6" ht="15.75" x14ac:dyDescent="0.25">
      <c r="A19" s="4" t="s">
        <v>10</v>
      </c>
      <c r="B19" s="5"/>
      <c r="C19" s="14"/>
      <c r="D19" s="14"/>
      <c r="E19" s="14"/>
      <c r="F19" s="14"/>
    </row>
    <row r="20" spans="1:6" x14ac:dyDescent="0.25">
      <c r="A20" s="5"/>
      <c r="B20" s="5"/>
      <c r="C20" s="6"/>
      <c r="D20" s="6"/>
      <c r="E20" s="7" t="s">
        <v>3</v>
      </c>
      <c r="F20" s="8" t="s">
        <v>4</v>
      </c>
    </row>
    <row r="21" spans="1:6" x14ac:dyDescent="0.25">
      <c r="A21" s="5"/>
      <c r="B21" s="5"/>
      <c r="C21" s="8" t="s">
        <v>6</v>
      </c>
      <c r="D21" s="8" t="s">
        <v>7</v>
      </c>
      <c r="E21" s="8" t="s">
        <v>5</v>
      </c>
      <c r="F21" s="8" t="s">
        <v>5</v>
      </c>
    </row>
    <row r="22" spans="1:6" x14ac:dyDescent="0.25">
      <c r="A22" s="15"/>
      <c r="B22" s="15"/>
      <c r="C22" s="9" t="s">
        <v>18</v>
      </c>
      <c r="D22" s="9" t="s">
        <v>5</v>
      </c>
      <c r="E22" s="9" t="s">
        <v>8</v>
      </c>
      <c r="F22" s="9" t="s">
        <v>8</v>
      </c>
    </row>
    <row r="23" spans="1:6" x14ac:dyDescent="0.25">
      <c r="A23" s="5"/>
      <c r="B23" s="5"/>
      <c r="C23" s="6"/>
      <c r="D23" s="6"/>
      <c r="E23" s="6"/>
      <c r="F23" s="6"/>
    </row>
    <row r="24" spans="1:6" ht="15.75" x14ac:dyDescent="0.25">
      <c r="A24" s="10" t="s">
        <v>13</v>
      </c>
      <c r="B24" s="5"/>
      <c r="C24" s="11">
        <v>4320</v>
      </c>
      <c r="D24" s="11">
        <f t="shared" ref="D24:D29" si="2">C24/10</f>
        <v>432</v>
      </c>
      <c r="E24" s="11">
        <f t="shared" ref="E24:E29" si="3">(C24*0.975)</f>
        <v>4212</v>
      </c>
      <c r="F24" s="11">
        <f t="shared" ref="F24:F29" si="4">(C24*0.98/2)</f>
        <v>2116.8000000000002</v>
      </c>
    </row>
    <row r="25" spans="1:6" ht="15.75" x14ac:dyDescent="0.25">
      <c r="A25" s="10" t="s">
        <v>14</v>
      </c>
      <c r="B25" s="5"/>
      <c r="C25" s="11">
        <v>7075</v>
      </c>
      <c r="D25" s="11">
        <f t="shared" si="2"/>
        <v>707.5</v>
      </c>
      <c r="E25" s="11">
        <f t="shared" si="3"/>
        <v>6898.125</v>
      </c>
      <c r="F25" s="11">
        <f t="shared" si="4"/>
        <v>3466.75</v>
      </c>
    </row>
    <row r="26" spans="1:6" ht="15.75" x14ac:dyDescent="0.25">
      <c r="A26" s="10" t="s">
        <v>24</v>
      </c>
      <c r="B26" s="5"/>
      <c r="C26" s="11">
        <v>6535</v>
      </c>
      <c r="D26" s="11">
        <f t="shared" si="2"/>
        <v>653.5</v>
      </c>
      <c r="E26" s="11">
        <f t="shared" si="3"/>
        <v>6371.625</v>
      </c>
      <c r="F26" s="11">
        <f t="shared" si="4"/>
        <v>3202.15</v>
      </c>
    </row>
    <row r="27" spans="1:6" ht="15.75" x14ac:dyDescent="0.25">
      <c r="A27" s="10" t="s">
        <v>17</v>
      </c>
      <c r="B27" s="5"/>
      <c r="C27" s="11">
        <v>7120</v>
      </c>
      <c r="D27" s="11">
        <f t="shared" si="2"/>
        <v>712</v>
      </c>
      <c r="E27" s="11">
        <f t="shared" si="3"/>
        <v>6942</v>
      </c>
      <c r="F27" s="11">
        <f t="shared" si="4"/>
        <v>3488.7999999999997</v>
      </c>
    </row>
    <row r="28" spans="1:6" ht="15.75" x14ac:dyDescent="0.25">
      <c r="A28" s="10" t="s">
        <v>25</v>
      </c>
      <c r="B28" s="5"/>
      <c r="C28" s="11">
        <v>7700</v>
      </c>
      <c r="D28" s="11">
        <f t="shared" si="2"/>
        <v>770</v>
      </c>
      <c r="E28" s="11">
        <f t="shared" si="3"/>
        <v>7507.5</v>
      </c>
      <c r="F28" s="11">
        <f t="shared" si="4"/>
        <v>3773</v>
      </c>
    </row>
    <row r="29" spans="1:6" ht="15.75" x14ac:dyDescent="0.25">
      <c r="A29" s="10" t="s">
        <v>9</v>
      </c>
      <c r="B29" s="5"/>
      <c r="C29" s="11">
        <v>9210</v>
      </c>
      <c r="D29" s="11">
        <f t="shared" si="2"/>
        <v>921</v>
      </c>
      <c r="E29" s="11">
        <f t="shared" si="3"/>
        <v>8979.75</v>
      </c>
      <c r="F29" s="11">
        <f t="shared" si="4"/>
        <v>4512.8999999999996</v>
      </c>
    </row>
    <row r="30" spans="1:6" x14ac:dyDescent="0.25">
      <c r="A30" s="18"/>
      <c r="B30" s="18"/>
      <c r="C30" s="18"/>
      <c r="D30" s="18"/>
      <c r="E30" s="13"/>
      <c r="F30" s="13"/>
    </row>
    <row r="31" spans="1:6" x14ac:dyDescent="0.25">
      <c r="A31" s="5"/>
      <c r="B31" s="5"/>
      <c r="C31" s="14"/>
      <c r="D31" s="14"/>
      <c r="E31" s="14"/>
      <c r="F31" s="14"/>
    </row>
    <row r="32" spans="1:6" ht="15.75" x14ac:dyDescent="0.25">
      <c r="A32" s="4" t="s">
        <v>143</v>
      </c>
      <c r="B32" s="5"/>
      <c r="C32" s="14"/>
      <c r="D32" s="14"/>
      <c r="E32" s="14"/>
      <c r="F32" s="14"/>
    </row>
    <row r="33" spans="1:7" x14ac:dyDescent="0.25">
      <c r="A33" s="5"/>
      <c r="B33" s="5"/>
      <c r="C33" s="8"/>
      <c r="D33" s="8"/>
      <c r="E33" s="7" t="s">
        <v>3</v>
      </c>
      <c r="F33" s="8" t="s">
        <v>4</v>
      </c>
    </row>
    <row r="34" spans="1:7" x14ac:dyDescent="0.25">
      <c r="A34" s="5"/>
      <c r="B34" s="5"/>
      <c r="C34" s="8"/>
      <c r="D34" s="8"/>
      <c r="E34" s="8" t="s">
        <v>5</v>
      </c>
      <c r="F34" s="8" t="s">
        <v>5</v>
      </c>
    </row>
    <row r="35" spans="1:7" x14ac:dyDescent="0.25">
      <c r="A35" s="16"/>
      <c r="B35" s="16"/>
      <c r="C35" s="9" t="s">
        <v>6</v>
      </c>
      <c r="D35" s="9" t="s">
        <v>7</v>
      </c>
      <c r="E35" s="9" t="s">
        <v>8</v>
      </c>
      <c r="F35" s="9" t="s">
        <v>8</v>
      </c>
    </row>
    <row r="36" spans="1:7" x14ac:dyDescent="0.25">
      <c r="A36" s="5"/>
      <c r="B36" s="5"/>
      <c r="C36" s="6"/>
      <c r="D36" s="6"/>
      <c r="E36" s="6"/>
      <c r="F36" s="6"/>
    </row>
    <row r="37" spans="1:7" ht="15.75" x14ac:dyDescent="0.25">
      <c r="A37" s="10" t="s">
        <v>13</v>
      </c>
      <c r="B37" s="5"/>
      <c r="C37" s="11">
        <v>3815</v>
      </c>
      <c r="D37" s="11">
        <f t="shared" ref="D37:D42" si="5">C37/10</f>
        <v>381.5</v>
      </c>
      <c r="E37" s="11">
        <f t="shared" ref="E37:E42" si="6">(C37*0.975)</f>
        <v>3719.625</v>
      </c>
      <c r="F37" s="11">
        <f t="shared" ref="F37:F42" si="7">(C37*0.98/2)</f>
        <v>1869.35</v>
      </c>
    </row>
    <row r="38" spans="1:7" ht="15.75" x14ac:dyDescent="0.25">
      <c r="A38" s="10" t="s">
        <v>14</v>
      </c>
      <c r="B38" s="5"/>
      <c r="C38" s="11">
        <v>6250</v>
      </c>
      <c r="D38" s="11">
        <f t="shared" si="5"/>
        <v>625</v>
      </c>
      <c r="E38" s="11">
        <f t="shared" si="6"/>
        <v>6093.75</v>
      </c>
      <c r="F38" s="11">
        <f t="shared" si="7"/>
        <v>3062.5</v>
      </c>
    </row>
    <row r="39" spans="1:7" ht="15.75" x14ac:dyDescent="0.25">
      <c r="A39" s="10" t="s">
        <v>24</v>
      </c>
      <c r="B39" s="5"/>
      <c r="C39" s="11">
        <v>5035</v>
      </c>
      <c r="D39" s="11">
        <f t="shared" si="5"/>
        <v>503.5</v>
      </c>
      <c r="E39" s="11">
        <f t="shared" si="6"/>
        <v>4909.125</v>
      </c>
      <c r="F39" s="11">
        <f t="shared" si="7"/>
        <v>2467.15</v>
      </c>
    </row>
    <row r="40" spans="1:7" ht="15.75" x14ac:dyDescent="0.25">
      <c r="A40" s="10" t="s">
        <v>17</v>
      </c>
      <c r="B40" s="5"/>
      <c r="C40" s="11">
        <v>5615</v>
      </c>
      <c r="D40" s="11">
        <f t="shared" si="5"/>
        <v>561.5</v>
      </c>
      <c r="E40" s="11">
        <f t="shared" si="6"/>
        <v>5474.625</v>
      </c>
      <c r="F40" s="11">
        <f t="shared" si="7"/>
        <v>2751.35</v>
      </c>
    </row>
    <row r="41" spans="1:7" ht="15.75" x14ac:dyDescent="0.25">
      <c r="A41" s="10" t="s">
        <v>27</v>
      </c>
      <c r="B41" s="5"/>
      <c r="C41" s="11">
        <v>6190</v>
      </c>
      <c r="D41" s="11">
        <f t="shared" si="5"/>
        <v>619</v>
      </c>
      <c r="E41" s="11">
        <f t="shared" si="6"/>
        <v>6035.25</v>
      </c>
      <c r="F41" s="11">
        <f t="shared" si="7"/>
        <v>3033.1</v>
      </c>
    </row>
    <row r="42" spans="1:7" ht="15.75" x14ac:dyDescent="0.25">
      <c r="A42" s="10" t="s">
        <v>9</v>
      </c>
      <c r="B42" s="5"/>
      <c r="C42" s="11">
        <v>8760</v>
      </c>
      <c r="D42" s="11">
        <f t="shared" si="5"/>
        <v>876</v>
      </c>
      <c r="E42" s="11">
        <f t="shared" si="6"/>
        <v>8541</v>
      </c>
      <c r="F42" s="11">
        <f t="shared" si="7"/>
        <v>4292.3999999999996</v>
      </c>
    </row>
    <row r="43" spans="1:7" x14ac:dyDescent="0.25">
      <c r="A43" s="12"/>
      <c r="B43" s="12"/>
      <c r="C43" s="13"/>
      <c r="D43" s="13"/>
      <c r="E43" s="13"/>
      <c r="F43" s="13"/>
    </row>
    <row r="44" spans="1:7" x14ac:dyDescent="0.25">
      <c r="A44" s="5"/>
      <c r="B44" s="5"/>
      <c r="C44" s="14"/>
      <c r="D44" s="14"/>
      <c r="E44" s="14"/>
      <c r="F44" s="14"/>
    </row>
    <row r="45" spans="1:7" ht="15.75" x14ac:dyDescent="0.25">
      <c r="A45" s="17" t="s">
        <v>19</v>
      </c>
      <c r="B45" s="5"/>
      <c r="C45" s="14"/>
      <c r="D45" s="14"/>
      <c r="E45" s="14"/>
      <c r="F45" s="14"/>
      <c r="G45" s="5"/>
    </row>
    <row r="46" spans="1:7" ht="15.75" x14ac:dyDescent="0.25">
      <c r="A46" s="17" t="s">
        <v>23</v>
      </c>
      <c r="B46" s="5"/>
      <c r="C46" s="14"/>
      <c r="D46" s="14"/>
      <c r="E46" s="14"/>
      <c r="F46" s="14"/>
      <c r="G46" s="5"/>
    </row>
    <row r="47" spans="1:7" ht="15.75" x14ac:dyDescent="0.25">
      <c r="A47" s="17" t="s">
        <v>126</v>
      </c>
      <c r="B47" s="5"/>
      <c r="C47" s="14"/>
      <c r="D47" s="14"/>
      <c r="E47" s="14"/>
      <c r="F47" s="14"/>
      <c r="G47" s="5"/>
    </row>
    <row r="48" spans="1:7" ht="15.75" x14ac:dyDescent="0.25">
      <c r="A48" s="10" t="s">
        <v>20</v>
      </c>
      <c r="B48" s="10"/>
      <c r="C48" s="14"/>
      <c r="D48" s="14"/>
      <c r="E48" s="14"/>
      <c r="F48" s="14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ht="15.75" x14ac:dyDescent="0.25">
      <c r="A50" s="4" t="s">
        <v>22</v>
      </c>
      <c r="B50" s="5"/>
      <c r="C50" s="6"/>
      <c r="D50" s="6"/>
      <c r="E50" s="5"/>
      <c r="F50" s="5"/>
      <c r="G50" s="5"/>
    </row>
    <row r="51" spans="1:7" x14ac:dyDescent="0.25">
      <c r="A51" s="20" t="s">
        <v>21</v>
      </c>
      <c r="B51" s="19"/>
      <c r="C51" s="19"/>
      <c r="D51" s="19"/>
      <c r="E51" s="19"/>
      <c r="F51" s="19"/>
    </row>
    <row r="52" spans="1:7" x14ac:dyDescent="0.25">
      <c r="A52" s="18"/>
      <c r="B52" s="18"/>
      <c r="C52" s="18"/>
      <c r="D52" s="18"/>
      <c r="E52" s="18"/>
      <c r="F52" s="18"/>
    </row>
    <row r="53" spans="1:7" x14ac:dyDescent="0.25">
      <c r="A53" s="75" t="s">
        <v>2</v>
      </c>
      <c r="B53" s="75"/>
      <c r="C53" s="75"/>
      <c r="D53" s="75"/>
      <c r="E53" s="75"/>
      <c r="F53" s="75"/>
    </row>
    <row r="54" spans="1:7" x14ac:dyDescent="0.25">
      <c r="A54" s="75" t="s">
        <v>12</v>
      </c>
      <c r="B54" s="75"/>
      <c r="C54" s="75"/>
      <c r="D54" s="75"/>
      <c r="E54" s="75"/>
      <c r="F54" s="75"/>
    </row>
  </sheetData>
  <mergeCells count="5">
    <mergeCell ref="A1:F1"/>
    <mergeCell ref="A2:F2"/>
    <mergeCell ref="A3:F3"/>
    <mergeCell ref="A53:F53"/>
    <mergeCell ref="A54:F54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>
      <selection activeCell="A5" sqref="A5:E5"/>
    </sheetView>
  </sheetViews>
  <sheetFormatPr defaultRowHeight="15" x14ac:dyDescent="0.25"/>
  <cols>
    <col min="1" max="1" width="53.85546875" style="1" customWidth="1"/>
    <col min="2" max="2" width="4.85546875" style="1" customWidth="1"/>
    <col min="3" max="3" width="9.28515625" style="1" customWidth="1"/>
    <col min="4" max="4" width="16.140625" style="1" customWidth="1"/>
    <col min="5" max="5" width="27.85546875" style="1" bestFit="1" customWidth="1"/>
    <col min="6" max="8" width="9.140625" style="1"/>
    <col min="9" max="9" width="11.85546875" style="1" customWidth="1"/>
    <col min="10" max="16384" width="9.140625" style="1"/>
  </cols>
  <sheetData>
    <row r="1" spans="1:10" ht="23.25" x14ac:dyDescent="0.35">
      <c r="A1" s="72" t="s">
        <v>0</v>
      </c>
      <c r="B1" s="72"/>
      <c r="C1" s="72"/>
      <c r="D1" s="72"/>
      <c r="E1" s="72"/>
      <c r="F1" s="47"/>
      <c r="G1" s="47"/>
      <c r="H1" s="47"/>
      <c r="I1" s="46"/>
      <c r="J1" s="46"/>
    </row>
    <row r="2" spans="1:10" ht="18.75" x14ac:dyDescent="0.3">
      <c r="A2" s="73" t="s">
        <v>28</v>
      </c>
      <c r="B2" s="73"/>
      <c r="C2" s="73"/>
      <c r="D2" s="73"/>
      <c r="E2" s="73"/>
      <c r="F2" s="45"/>
      <c r="G2" s="45"/>
      <c r="H2" s="45"/>
      <c r="I2" s="44"/>
      <c r="J2" s="44"/>
    </row>
    <row r="3" spans="1:10" ht="18.75" x14ac:dyDescent="0.3">
      <c r="A3" s="73" t="s">
        <v>29</v>
      </c>
      <c r="B3" s="73"/>
      <c r="C3" s="73"/>
      <c r="D3" s="73"/>
      <c r="E3" s="73"/>
      <c r="F3" s="45"/>
      <c r="G3" s="45"/>
      <c r="H3" s="45"/>
      <c r="I3" s="44"/>
      <c r="J3" s="44"/>
    </row>
    <row r="4" spans="1:10" ht="18.75" x14ac:dyDescent="0.3">
      <c r="A4" s="73" t="s">
        <v>142</v>
      </c>
      <c r="B4" s="73"/>
      <c r="C4" s="73"/>
      <c r="D4" s="73"/>
      <c r="E4" s="73"/>
      <c r="F4" s="45"/>
      <c r="G4" s="45"/>
      <c r="H4" s="45"/>
      <c r="I4" s="44"/>
      <c r="J4" s="44"/>
    </row>
    <row r="5" spans="1:10" ht="18.75" x14ac:dyDescent="0.3">
      <c r="A5" s="77" t="s">
        <v>30</v>
      </c>
      <c r="B5" s="77"/>
      <c r="C5" s="77"/>
      <c r="D5" s="77"/>
      <c r="E5" s="77"/>
      <c r="F5" s="45"/>
      <c r="G5" s="45"/>
      <c r="H5" s="45"/>
      <c r="I5" s="44"/>
      <c r="J5" s="44"/>
    </row>
    <row r="6" spans="1:10" ht="18.75" x14ac:dyDescent="0.3">
      <c r="A6" s="66"/>
      <c r="B6" s="66"/>
      <c r="C6" s="66"/>
      <c r="D6" s="66"/>
      <c r="E6" s="66"/>
      <c r="F6" s="45"/>
      <c r="G6" s="45"/>
      <c r="H6" s="45"/>
      <c r="I6" s="44"/>
      <c r="J6" s="44"/>
    </row>
    <row r="7" spans="1:10" ht="15.75" x14ac:dyDescent="0.25">
      <c r="A7" s="21"/>
      <c r="B7" s="21"/>
      <c r="C7" s="21"/>
      <c r="D7" s="21" t="s">
        <v>129</v>
      </c>
      <c r="E7" s="21" t="s">
        <v>86</v>
      </c>
      <c r="F7" s="21"/>
      <c r="G7" s="21"/>
      <c r="H7" s="5"/>
    </row>
    <row r="8" spans="1:10" ht="15.75" x14ac:dyDescent="0.25">
      <c r="A8" s="22" t="s">
        <v>79</v>
      </c>
      <c r="B8" s="22"/>
      <c r="C8" s="22"/>
      <c r="E8" s="22"/>
      <c r="F8" s="22"/>
      <c r="G8" s="22"/>
      <c r="H8" s="22"/>
    </row>
    <row r="9" spans="1:10" ht="15.75" x14ac:dyDescent="0.25">
      <c r="A9" s="10" t="s">
        <v>76</v>
      </c>
      <c r="B9" s="10"/>
      <c r="C9" s="10"/>
      <c r="D9" s="55">
        <v>155</v>
      </c>
      <c r="E9" s="10" t="s">
        <v>86</v>
      </c>
      <c r="F9" s="10"/>
      <c r="G9" s="10"/>
      <c r="H9" s="5"/>
    </row>
    <row r="10" spans="1:10" ht="15.75" x14ac:dyDescent="0.25">
      <c r="A10" s="10" t="s">
        <v>77</v>
      </c>
      <c r="B10" s="10"/>
      <c r="C10" s="10"/>
      <c r="D10" s="55">
        <v>125</v>
      </c>
      <c r="E10" s="10"/>
      <c r="F10" s="10"/>
      <c r="G10" s="10"/>
      <c r="H10" s="5"/>
    </row>
    <row r="11" spans="1:10" ht="15.75" x14ac:dyDescent="0.25">
      <c r="A11" s="27" t="s">
        <v>78</v>
      </c>
      <c r="B11" s="10"/>
      <c r="C11" s="10"/>
      <c r="D11" s="57">
        <v>30</v>
      </c>
      <c r="E11" s="27" t="s">
        <v>86</v>
      </c>
      <c r="F11" s="27"/>
      <c r="G11" s="27"/>
      <c r="H11" s="70"/>
      <c r="I11" s="71"/>
    </row>
    <row r="12" spans="1:10" ht="15.75" x14ac:dyDescent="0.25">
      <c r="A12" s="10" t="s">
        <v>78</v>
      </c>
      <c r="B12" s="10"/>
      <c r="C12" s="10"/>
      <c r="D12" s="57">
        <v>130</v>
      </c>
      <c r="E12" s="10" t="s">
        <v>86</v>
      </c>
      <c r="F12" s="5"/>
      <c r="G12" s="10"/>
      <c r="H12" s="5"/>
    </row>
    <row r="13" spans="1:10" ht="15.75" x14ac:dyDescent="0.25">
      <c r="A13" s="10" t="s">
        <v>31</v>
      </c>
      <c r="B13" s="10"/>
      <c r="C13" s="10"/>
      <c r="D13" s="55">
        <v>350</v>
      </c>
      <c r="E13" s="10" t="s">
        <v>86</v>
      </c>
      <c r="F13" s="5"/>
      <c r="G13" s="10"/>
      <c r="H13" s="5"/>
    </row>
    <row r="14" spans="1:10" ht="15.75" x14ac:dyDescent="0.25">
      <c r="A14" s="10"/>
      <c r="B14" s="4"/>
      <c r="C14" s="10"/>
      <c r="D14" s="55"/>
      <c r="E14" s="10"/>
      <c r="F14" s="10"/>
      <c r="G14" s="10"/>
      <c r="H14" s="5"/>
    </row>
    <row r="15" spans="1:10" ht="15.75" x14ac:dyDescent="0.25">
      <c r="A15" s="49" t="s">
        <v>127</v>
      </c>
      <c r="B15" s="10"/>
      <c r="C15" s="10"/>
      <c r="D15" s="55"/>
      <c r="E15" s="10"/>
      <c r="F15" s="10"/>
      <c r="G15" s="10"/>
      <c r="H15" s="5"/>
    </row>
    <row r="16" spans="1:10" ht="15.75" x14ac:dyDescent="0.25">
      <c r="A16" s="10"/>
      <c r="B16" s="10"/>
      <c r="C16" s="10"/>
      <c r="D16" s="55"/>
      <c r="E16" s="10"/>
      <c r="F16" s="10"/>
      <c r="G16" s="10"/>
      <c r="H16" s="5"/>
    </row>
    <row r="17" spans="1:8" ht="15.75" x14ac:dyDescent="0.25">
      <c r="A17" s="27" t="s">
        <v>81</v>
      </c>
      <c r="B17" s="5"/>
      <c r="C17" s="5"/>
      <c r="D17" s="57">
        <v>200</v>
      </c>
      <c r="E17" s="70" t="s">
        <v>86</v>
      </c>
      <c r="F17" s="70"/>
      <c r="G17" s="10"/>
      <c r="H17" s="5"/>
    </row>
    <row r="18" spans="1:8" ht="15.75" x14ac:dyDescent="0.25">
      <c r="A18" s="10" t="s">
        <v>82</v>
      </c>
      <c r="B18" s="10"/>
      <c r="C18" s="10"/>
      <c r="D18" s="55">
        <v>200</v>
      </c>
      <c r="E18" s="10" t="s">
        <v>86</v>
      </c>
      <c r="F18" s="10"/>
      <c r="G18" s="5"/>
      <c r="H18" s="5"/>
    </row>
    <row r="19" spans="1:8" ht="15.75" x14ac:dyDescent="0.25">
      <c r="A19" s="10" t="s">
        <v>83</v>
      </c>
      <c r="B19" s="10"/>
      <c r="C19" s="10"/>
      <c r="D19" s="55">
        <v>300</v>
      </c>
      <c r="E19" s="10" t="s">
        <v>86</v>
      </c>
      <c r="F19" s="10"/>
      <c r="G19" s="5"/>
      <c r="H19" s="5"/>
    </row>
    <row r="20" spans="1:8" ht="15.75" x14ac:dyDescent="0.25">
      <c r="A20" s="10" t="s">
        <v>84</v>
      </c>
      <c r="B20" s="10"/>
      <c r="C20" s="10"/>
      <c r="D20" s="55">
        <v>350</v>
      </c>
      <c r="E20" s="10" t="s">
        <v>86</v>
      </c>
      <c r="F20" s="10"/>
      <c r="G20" s="5"/>
      <c r="H20" s="5"/>
    </row>
    <row r="21" spans="1:8" ht="15.75" x14ac:dyDescent="0.25">
      <c r="A21" s="10" t="s">
        <v>85</v>
      </c>
      <c r="B21" s="10"/>
      <c r="C21" s="10"/>
      <c r="D21" s="55">
        <v>350</v>
      </c>
      <c r="E21" s="10" t="s">
        <v>86</v>
      </c>
      <c r="F21" s="10"/>
      <c r="G21" s="5"/>
      <c r="H21" s="5"/>
    </row>
    <row r="22" spans="1:8" ht="15.75" x14ac:dyDescent="0.25">
      <c r="A22" s="10"/>
      <c r="B22" s="10"/>
      <c r="C22" s="10"/>
      <c r="D22" s="55"/>
      <c r="E22" s="10"/>
      <c r="F22" s="10"/>
      <c r="G22" s="5"/>
      <c r="H22" s="5"/>
    </row>
    <row r="23" spans="1:8" ht="15.75" x14ac:dyDescent="0.25">
      <c r="A23" s="49" t="s">
        <v>87</v>
      </c>
      <c r="B23" s="10"/>
      <c r="C23" s="10"/>
      <c r="D23" s="55"/>
      <c r="E23" s="10"/>
      <c r="F23" s="10"/>
      <c r="G23" s="5"/>
      <c r="H23" s="5"/>
    </row>
    <row r="24" spans="1:8" ht="15.75" x14ac:dyDescent="0.25">
      <c r="A24" s="10"/>
      <c r="B24" s="10"/>
      <c r="C24" s="10"/>
      <c r="D24" s="55"/>
      <c r="E24" s="5"/>
      <c r="F24" s="10"/>
      <c r="G24" s="10"/>
      <c r="H24" s="5"/>
    </row>
    <row r="25" spans="1:8" ht="15.75" x14ac:dyDescent="0.25">
      <c r="A25" s="10" t="s">
        <v>118</v>
      </c>
      <c r="B25" s="10"/>
      <c r="C25" s="10"/>
      <c r="D25" s="55">
        <v>140</v>
      </c>
      <c r="E25" s="10" t="s">
        <v>86</v>
      </c>
      <c r="F25" s="10"/>
      <c r="G25" s="10"/>
      <c r="H25" s="5"/>
    </row>
    <row r="26" spans="1:8" ht="15.75" x14ac:dyDescent="0.25">
      <c r="A26" s="10"/>
      <c r="B26" s="10"/>
      <c r="C26" s="10"/>
      <c r="D26" s="55"/>
      <c r="E26" s="10"/>
      <c r="F26" s="10"/>
      <c r="G26" s="10"/>
      <c r="H26" s="5"/>
    </row>
    <row r="27" spans="1:8" ht="15.75" x14ac:dyDescent="0.25">
      <c r="A27" s="10" t="s">
        <v>88</v>
      </c>
      <c r="B27" s="10"/>
      <c r="C27" s="10"/>
      <c r="D27" s="57">
        <v>60</v>
      </c>
      <c r="E27" s="5"/>
      <c r="F27" s="10"/>
      <c r="G27" s="10"/>
      <c r="H27" s="5"/>
    </row>
    <row r="28" spans="1:8" ht="15.75" x14ac:dyDescent="0.25">
      <c r="A28" s="10" t="s">
        <v>89</v>
      </c>
      <c r="B28" s="10"/>
      <c r="C28" s="10"/>
      <c r="D28" s="57">
        <v>75</v>
      </c>
      <c r="E28" s="5"/>
      <c r="F28" s="10"/>
      <c r="G28" s="10"/>
      <c r="H28" s="5"/>
    </row>
    <row r="29" spans="1:8" ht="15.75" x14ac:dyDescent="0.25">
      <c r="A29" s="27" t="s">
        <v>90</v>
      </c>
      <c r="B29" s="10"/>
      <c r="C29" s="10"/>
      <c r="D29" s="57">
        <v>240</v>
      </c>
      <c r="E29" s="70" t="s">
        <v>86</v>
      </c>
      <c r="F29" s="27"/>
      <c r="G29" s="10"/>
      <c r="H29" s="5"/>
    </row>
    <row r="30" spans="1:8" ht="15.75" x14ac:dyDescent="0.25">
      <c r="A30" s="10" t="s">
        <v>91</v>
      </c>
      <c r="B30" s="10"/>
      <c r="C30" s="10"/>
      <c r="D30" s="57">
        <v>100</v>
      </c>
      <c r="E30" s="5"/>
      <c r="F30" s="10"/>
      <c r="G30" s="10"/>
      <c r="H30" s="5"/>
    </row>
    <row r="31" spans="1:8" ht="15.75" x14ac:dyDescent="0.25">
      <c r="A31" s="10"/>
      <c r="B31" s="10"/>
      <c r="C31" s="10"/>
      <c r="D31" s="24"/>
      <c r="E31" s="5"/>
      <c r="F31" s="10"/>
      <c r="G31" s="10"/>
      <c r="H31" s="5"/>
    </row>
    <row r="32" spans="1:8" ht="15.75" x14ac:dyDescent="0.25">
      <c r="A32" s="64" t="s">
        <v>128</v>
      </c>
      <c r="B32" s="10"/>
      <c r="C32" s="10"/>
      <c r="D32" s="24"/>
      <c r="E32" s="10"/>
      <c r="F32" s="10"/>
      <c r="G32" s="10"/>
      <c r="H32" s="5"/>
    </row>
    <row r="33" spans="1:8" ht="15.75" x14ac:dyDescent="0.25">
      <c r="A33" s="27" t="s">
        <v>33</v>
      </c>
      <c r="B33" s="10"/>
      <c r="C33" s="10"/>
      <c r="D33" s="57">
        <v>35</v>
      </c>
      <c r="E33" s="10"/>
      <c r="F33" s="5"/>
      <c r="G33" s="10"/>
      <c r="H33" s="5"/>
    </row>
    <row r="34" spans="1:8" ht="15.75" x14ac:dyDescent="0.25">
      <c r="A34" s="10" t="s">
        <v>34</v>
      </c>
      <c r="B34" s="10"/>
      <c r="C34" s="10"/>
      <c r="D34" s="55">
        <v>125</v>
      </c>
      <c r="E34" s="10"/>
      <c r="F34" s="5"/>
      <c r="G34" s="10"/>
      <c r="H34" s="5"/>
    </row>
    <row r="35" spans="1:8" ht="15.75" x14ac:dyDescent="0.25">
      <c r="A35" s="10"/>
      <c r="B35" s="10"/>
      <c r="C35" s="10"/>
      <c r="D35" s="23"/>
      <c r="E35" s="10"/>
      <c r="F35" s="5"/>
      <c r="G35" s="10"/>
      <c r="H35" s="5"/>
    </row>
    <row r="36" spans="1:8" ht="15.75" x14ac:dyDescent="0.25">
      <c r="A36" s="33" t="s">
        <v>93</v>
      </c>
      <c r="B36" s="10"/>
      <c r="C36" s="10"/>
      <c r="D36" s="10"/>
      <c r="E36" s="10"/>
      <c r="F36" s="10"/>
      <c r="G36" s="10"/>
      <c r="H36" s="5"/>
    </row>
    <row r="37" spans="1:8" ht="15.75" x14ac:dyDescent="0.25">
      <c r="A37" s="10" t="s">
        <v>92</v>
      </c>
      <c r="B37" s="10"/>
      <c r="C37" s="10"/>
      <c r="D37" s="25" t="s">
        <v>117</v>
      </c>
      <c r="E37" s="10"/>
      <c r="F37" s="10"/>
      <c r="G37" s="10"/>
      <c r="H37" s="5"/>
    </row>
    <row r="38" spans="1:8" ht="15.75" x14ac:dyDescent="0.25">
      <c r="A38" s="5" t="s">
        <v>94</v>
      </c>
      <c r="B38" s="10"/>
      <c r="C38" s="10"/>
      <c r="D38" s="25" t="s">
        <v>117</v>
      </c>
      <c r="E38" s="10"/>
      <c r="F38" s="10"/>
      <c r="G38" s="10"/>
      <c r="H38" s="5"/>
    </row>
    <row r="39" spans="1:8" ht="15.75" x14ac:dyDescent="0.25">
      <c r="A39" s="5" t="s">
        <v>139</v>
      </c>
      <c r="B39" s="10"/>
      <c r="C39" s="10"/>
      <c r="D39" s="25" t="s">
        <v>140</v>
      </c>
      <c r="E39" s="10"/>
      <c r="F39" s="10"/>
      <c r="G39" s="10"/>
      <c r="H39" s="5"/>
    </row>
    <row r="40" spans="1:8" ht="15.75" x14ac:dyDescent="0.25">
      <c r="A40" s="5" t="s">
        <v>95</v>
      </c>
      <c r="B40" s="27"/>
      <c r="C40" s="27"/>
      <c r="D40" s="58">
        <v>15</v>
      </c>
      <c r="E40" s="10"/>
      <c r="F40" s="10"/>
      <c r="G40" s="10"/>
      <c r="H40" s="5"/>
    </row>
    <row r="41" spans="1:8" ht="16.5" customHeight="1" x14ac:dyDescent="0.25">
      <c r="A41" s="5" t="s">
        <v>119</v>
      </c>
      <c r="B41" s="27"/>
      <c r="C41" s="27"/>
      <c r="D41" s="58">
        <v>15</v>
      </c>
      <c r="E41" s="10"/>
      <c r="F41" s="10"/>
      <c r="G41" s="10"/>
      <c r="H41" s="5"/>
    </row>
    <row r="42" spans="1:8" ht="16.5" customHeight="1" x14ac:dyDescent="0.25">
      <c r="A42" s="5" t="s">
        <v>96</v>
      </c>
      <c r="B42" s="10"/>
      <c r="C42" s="10"/>
      <c r="D42" s="56">
        <v>125</v>
      </c>
      <c r="E42" s="10"/>
      <c r="F42" s="10"/>
      <c r="G42" s="10"/>
      <c r="H42" s="5"/>
    </row>
    <row r="43" spans="1:8" ht="16.5" customHeight="1" x14ac:dyDescent="0.25">
      <c r="A43" s="5" t="s">
        <v>97</v>
      </c>
      <c r="B43" s="10"/>
      <c r="C43" s="10"/>
      <c r="D43" s="56">
        <v>90</v>
      </c>
      <c r="E43" s="10"/>
      <c r="F43" s="10"/>
      <c r="G43" s="10"/>
      <c r="H43" s="5"/>
    </row>
    <row r="44" spans="1:8" ht="15.75" x14ac:dyDescent="0.25">
      <c r="A44" s="5" t="s">
        <v>86</v>
      </c>
      <c r="B44" s="10"/>
      <c r="C44" s="10"/>
      <c r="D44" s="59" t="s">
        <v>86</v>
      </c>
      <c r="E44" s="10"/>
      <c r="F44" s="10"/>
      <c r="G44" s="10"/>
      <c r="H44" s="5"/>
    </row>
    <row r="45" spans="1:8" ht="15.75" x14ac:dyDescent="0.25">
      <c r="A45" s="15" t="s">
        <v>80</v>
      </c>
      <c r="B45" s="10"/>
      <c r="C45" s="10"/>
      <c r="D45" s="59"/>
      <c r="E45" s="10"/>
      <c r="F45" s="10"/>
      <c r="G45" s="10"/>
      <c r="H45" s="5"/>
    </row>
    <row r="46" spans="1:8" ht="15.75" x14ac:dyDescent="0.25">
      <c r="A46" s="5" t="s">
        <v>36</v>
      </c>
      <c r="B46" s="10"/>
      <c r="C46" s="10"/>
      <c r="D46" s="56">
        <v>40</v>
      </c>
      <c r="E46" s="10"/>
      <c r="F46" s="10"/>
      <c r="G46" s="10"/>
      <c r="H46" s="5"/>
    </row>
    <row r="47" spans="1:8" ht="15.75" x14ac:dyDescent="0.25">
      <c r="A47" s="5" t="s">
        <v>98</v>
      </c>
      <c r="B47" s="10"/>
      <c r="C47" s="10"/>
      <c r="D47" s="25" t="s">
        <v>101</v>
      </c>
      <c r="E47" s="10"/>
      <c r="F47" s="10"/>
      <c r="G47" s="10"/>
      <c r="H47" s="5"/>
    </row>
    <row r="48" spans="1:8" ht="15.75" x14ac:dyDescent="0.25">
      <c r="A48" s="5" t="s">
        <v>99</v>
      </c>
      <c r="B48" s="10"/>
      <c r="C48" s="10"/>
      <c r="D48" s="25" t="s">
        <v>35</v>
      </c>
      <c r="E48" s="10"/>
      <c r="F48" s="10"/>
      <c r="G48" s="10"/>
      <c r="H48" s="5"/>
    </row>
    <row r="49" spans="1:8" ht="15.75" x14ac:dyDescent="0.25">
      <c r="A49" s="5" t="s">
        <v>100</v>
      </c>
      <c r="B49" s="10"/>
      <c r="C49" s="10"/>
      <c r="D49" s="25" t="s">
        <v>101</v>
      </c>
      <c r="E49" s="10"/>
      <c r="F49" s="10"/>
      <c r="G49" s="10"/>
      <c r="H49" s="5"/>
    </row>
    <row r="50" spans="1:8" ht="15.75" x14ac:dyDescent="0.25">
      <c r="A50" s="5"/>
      <c r="B50" s="10"/>
      <c r="C50" s="10"/>
      <c r="D50" s="25"/>
      <c r="E50" s="10"/>
      <c r="F50" s="10"/>
      <c r="G50" s="10"/>
      <c r="H50" s="5"/>
    </row>
    <row r="51" spans="1:8" ht="15.75" x14ac:dyDescent="0.25">
      <c r="A51" s="5"/>
      <c r="B51" s="10"/>
      <c r="C51" s="10"/>
      <c r="D51" s="25"/>
      <c r="E51" s="10"/>
      <c r="F51" s="10"/>
      <c r="G51" s="10"/>
      <c r="H51" s="5"/>
    </row>
    <row r="52" spans="1:8" ht="15.75" x14ac:dyDescent="0.25">
      <c r="A52" s="5"/>
      <c r="B52" s="10"/>
      <c r="C52" s="10"/>
      <c r="D52" s="25"/>
      <c r="E52" s="10"/>
      <c r="F52" s="10"/>
      <c r="G52" s="10"/>
      <c r="H52" s="5"/>
    </row>
    <row r="53" spans="1:8" ht="15.75" x14ac:dyDescent="0.25">
      <c r="A53" s="62" t="s">
        <v>37</v>
      </c>
      <c r="B53" s="28" t="s">
        <v>86</v>
      </c>
      <c r="C53" s="29" t="s">
        <v>86</v>
      </c>
      <c r="D53" s="29" t="s">
        <v>86</v>
      </c>
      <c r="E53" s="10"/>
      <c r="F53" s="10"/>
      <c r="G53" s="10"/>
      <c r="H53" s="5"/>
    </row>
    <row r="54" spans="1:8" ht="15.75" x14ac:dyDescent="0.25">
      <c r="A54" s="27" t="s">
        <v>105</v>
      </c>
      <c r="B54" s="29"/>
      <c r="C54" s="29"/>
      <c r="D54" s="58">
        <v>115</v>
      </c>
      <c r="E54" s="10"/>
      <c r="F54" s="10"/>
      <c r="G54" s="10"/>
      <c r="H54" s="5"/>
    </row>
    <row r="55" spans="1:8" ht="15.75" x14ac:dyDescent="0.25">
      <c r="A55" s="27" t="s">
        <v>106</v>
      </c>
      <c r="B55" s="29"/>
      <c r="C55" s="30" t="s">
        <v>86</v>
      </c>
      <c r="D55" s="58">
        <v>150</v>
      </c>
      <c r="E55" s="10"/>
      <c r="F55" s="10"/>
      <c r="G55" s="10"/>
      <c r="H55" s="5"/>
    </row>
    <row r="56" spans="1:8" ht="15.75" x14ac:dyDescent="0.25">
      <c r="A56" s="27" t="s">
        <v>107</v>
      </c>
      <c r="B56" s="29"/>
      <c r="C56" s="30"/>
      <c r="D56" s="58">
        <v>130</v>
      </c>
      <c r="E56" s="10"/>
      <c r="F56" s="10"/>
      <c r="G56" s="10"/>
      <c r="H56" s="5"/>
    </row>
    <row r="57" spans="1:8" ht="15.75" x14ac:dyDescent="0.25">
      <c r="A57" s="27" t="s">
        <v>104</v>
      </c>
      <c r="B57" s="30" t="s">
        <v>86</v>
      </c>
      <c r="C57" s="26"/>
      <c r="D57" s="58">
        <v>30</v>
      </c>
      <c r="E57" s="10"/>
      <c r="F57" s="10"/>
      <c r="G57" s="10"/>
      <c r="H57" s="5"/>
    </row>
    <row r="58" spans="1:8" ht="15.75" x14ac:dyDescent="0.25">
      <c r="A58" s="27" t="s">
        <v>109</v>
      </c>
      <c r="B58" s="29"/>
      <c r="C58" s="30" t="s">
        <v>86</v>
      </c>
      <c r="D58" s="58">
        <v>125</v>
      </c>
      <c r="E58" s="10"/>
      <c r="F58" s="10"/>
      <c r="G58" s="10"/>
      <c r="H58" s="5"/>
    </row>
    <row r="59" spans="1:8" ht="15.75" x14ac:dyDescent="0.25">
      <c r="A59" s="27" t="s">
        <v>108</v>
      </c>
      <c r="B59" s="29"/>
      <c r="C59" s="30"/>
      <c r="D59" s="58">
        <v>115</v>
      </c>
      <c r="E59" s="10"/>
      <c r="F59" s="10"/>
      <c r="G59" s="10"/>
      <c r="H59" s="5"/>
    </row>
    <row r="60" spans="1:8" ht="15.75" x14ac:dyDescent="0.25">
      <c r="A60" s="27" t="s">
        <v>110</v>
      </c>
      <c r="B60" s="29"/>
      <c r="C60" s="30" t="s">
        <v>86</v>
      </c>
      <c r="D60" s="58">
        <v>125</v>
      </c>
      <c r="E60" s="10"/>
      <c r="F60" s="10"/>
      <c r="G60" s="10"/>
      <c r="H60" s="5"/>
    </row>
    <row r="61" spans="1:8" ht="15.75" x14ac:dyDescent="0.25">
      <c r="A61" s="27" t="s">
        <v>111</v>
      </c>
      <c r="B61" s="29"/>
      <c r="C61" s="30"/>
      <c r="D61" s="58">
        <v>115</v>
      </c>
      <c r="E61" s="10"/>
      <c r="F61" s="10"/>
      <c r="G61" s="10"/>
      <c r="H61" s="5"/>
    </row>
    <row r="62" spans="1:8" ht="15.75" x14ac:dyDescent="0.25">
      <c r="A62" s="27" t="s">
        <v>38</v>
      </c>
      <c r="B62" s="31"/>
      <c r="C62" s="30"/>
      <c r="D62" s="58">
        <v>75</v>
      </c>
      <c r="E62" s="10"/>
      <c r="F62" s="10"/>
      <c r="G62" s="10"/>
      <c r="H62" s="5"/>
    </row>
    <row r="63" spans="1:8" ht="15.75" x14ac:dyDescent="0.25">
      <c r="A63" s="27" t="s">
        <v>39</v>
      </c>
      <c r="B63" s="31"/>
      <c r="C63" s="32"/>
      <c r="D63" s="31" t="s">
        <v>40</v>
      </c>
      <c r="E63" s="10"/>
      <c r="F63" s="10"/>
      <c r="G63" s="10"/>
      <c r="H63" s="5"/>
    </row>
    <row r="64" spans="1:8" ht="15.75" x14ac:dyDescent="0.25">
      <c r="A64" s="10"/>
      <c r="B64" s="10"/>
      <c r="C64" s="10"/>
      <c r="D64" s="10"/>
      <c r="E64" s="10"/>
      <c r="F64" s="10"/>
      <c r="G64" s="10"/>
      <c r="H64" s="5"/>
    </row>
    <row r="65" spans="1:8" ht="15.75" x14ac:dyDescent="0.25">
      <c r="A65" s="10" t="s">
        <v>114</v>
      </c>
      <c r="B65" s="10"/>
      <c r="C65" s="10"/>
      <c r="D65" s="55">
        <v>25</v>
      </c>
      <c r="E65" s="10" t="s">
        <v>86</v>
      </c>
      <c r="F65" s="10"/>
      <c r="G65" s="10"/>
      <c r="H65" s="5"/>
    </row>
    <row r="66" spans="1:8" ht="15.75" x14ac:dyDescent="0.25">
      <c r="A66" s="10" t="s">
        <v>32</v>
      </c>
      <c r="B66" s="10"/>
      <c r="C66" s="10"/>
      <c r="D66" s="55">
        <v>20</v>
      </c>
      <c r="E66" s="10"/>
      <c r="F66" s="10"/>
      <c r="G66" s="10"/>
      <c r="H66" s="5"/>
    </row>
    <row r="67" spans="1:8" ht="15.75" x14ac:dyDescent="0.25">
      <c r="A67" s="10"/>
      <c r="B67" s="10"/>
      <c r="C67" s="10"/>
      <c r="D67" s="60"/>
      <c r="E67" s="10"/>
      <c r="F67" s="10"/>
      <c r="G67" s="10"/>
      <c r="H67" s="5"/>
    </row>
    <row r="68" spans="1:8" ht="15.75" x14ac:dyDescent="0.25">
      <c r="A68" s="10"/>
      <c r="B68" s="10"/>
      <c r="C68" s="10"/>
      <c r="D68" s="60"/>
      <c r="E68" s="10"/>
      <c r="F68" s="10"/>
      <c r="G68" s="10"/>
      <c r="H68" s="5"/>
    </row>
    <row r="69" spans="1:8" ht="15.75" x14ac:dyDescent="0.25">
      <c r="A69" s="33" t="s">
        <v>102</v>
      </c>
      <c r="B69" s="10"/>
      <c r="C69" s="10"/>
      <c r="D69" s="60"/>
      <c r="E69" s="10"/>
      <c r="F69" s="10"/>
      <c r="G69" s="10"/>
      <c r="H69" s="5"/>
    </row>
    <row r="70" spans="1:8" ht="7.5" customHeight="1" x14ac:dyDescent="0.25">
      <c r="A70" s="10"/>
      <c r="B70" s="10"/>
      <c r="C70" s="10"/>
      <c r="D70" s="60"/>
      <c r="E70" s="10"/>
      <c r="F70" s="10"/>
      <c r="G70" s="10"/>
      <c r="H70" s="5"/>
    </row>
    <row r="71" spans="1:8" ht="15.75" x14ac:dyDescent="0.25">
      <c r="A71" s="10" t="s">
        <v>103</v>
      </c>
      <c r="B71" s="10"/>
      <c r="C71" s="10"/>
      <c r="D71" s="60"/>
      <c r="E71" s="10"/>
      <c r="F71" s="10"/>
      <c r="G71" s="10"/>
      <c r="H71" s="5"/>
    </row>
    <row r="72" spans="1:8" ht="6.75" customHeight="1" x14ac:dyDescent="0.25">
      <c r="A72" s="10"/>
      <c r="B72" s="10"/>
      <c r="C72" s="10"/>
      <c r="D72" s="60"/>
      <c r="E72" s="10"/>
      <c r="F72" s="10"/>
      <c r="G72" s="10"/>
      <c r="H72" s="5"/>
    </row>
    <row r="73" spans="1:8" ht="15.75" x14ac:dyDescent="0.25">
      <c r="A73" s="10" t="s">
        <v>41</v>
      </c>
      <c r="B73" s="10"/>
      <c r="C73" s="10"/>
      <c r="D73" s="60"/>
      <c r="E73" s="10"/>
      <c r="F73" s="10"/>
      <c r="G73" s="10"/>
      <c r="H73" s="5"/>
    </row>
    <row r="74" spans="1:8" ht="15.75" x14ac:dyDescent="0.25">
      <c r="A74" s="5" t="s">
        <v>113</v>
      </c>
      <c r="B74" s="10"/>
      <c r="C74" s="10"/>
      <c r="D74" s="55">
        <v>140</v>
      </c>
      <c r="E74" s="10" t="s">
        <v>86</v>
      </c>
      <c r="F74" s="5"/>
      <c r="G74" s="10"/>
      <c r="H74" s="5"/>
    </row>
    <row r="75" spans="1:8" ht="15.75" x14ac:dyDescent="0.25">
      <c r="A75" s="10" t="s">
        <v>42</v>
      </c>
      <c r="B75" s="10"/>
      <c r="C75" s="10"/>
      <c r="D75" s="55">
        <v>100</v>
      </c>
      <c r="E75" s="34"/>
      <c r="F75" s="5"/>
      <c r="G75" s="10"/>
      <c r="H75" s="5"/>
    </row>
    <row r="76" spans="1:8" ht="15.75" x14ac:dyDescent="0.25">
      <c r="A76" s="10" t="s">
        <v>112</v>
      </c>
      <c r="B76" s="10"/>
      <c r="C76" s="10"/>
      <c r="D76" s="61">
        <v>5</v>
      </c>
      <c r="E76" s="10" t="s">
        <v>86</v>
      </c>
      <c r="F76" s="34"/>
      <c r="G76" s="10"/>
      <c r="H76" s="5"/>
    </row>
    <row r="77" spans="1:8" ht="15.75" x14ac:dyDescent="0.25">
      <c r="A77" s="10" t="s">
        <v>116</v>
      </c>
      <c r="B77" s="10"/>
      <c r="C77" s="10"/>
      <c r="D77" s="61">
        <v>5</v>
      </c>
      <c r="E77" s="10" t="s">
        <v>115</v>
      </c>
      <c r="F77" s="10"/>
      <c r="G77" s="10"/>
      <c r="H77" s="5"/>
    </row>
    <row r="78" spans="1:8" ht="15.75" x14ac:dyDescent="0.25">
      <c r="A78" s="10"/>
      <c r="B78" s="10"/>
      <c r="C78" s="10"/>
      <c r="D78" s="60"/>
      <c r="E78" s="10"/>
      <c r="F78" s="10"/>
      <c r="G78" s="10"/>
      <c r="H78" s="5"/>
    </row>
    <row r="79" spans="1:8" ht="15.75" x14ac:dyDescent="0.25">
      <c r="A79" s="4"/>
      <c r="B79" s="10"/>
      <c r="C79" s="10"/>
      <c r="D79" s="60"/>
      <c r="E79" s="10"/>
      <c r="F79" s="10"/>
      <c r="G79" s="10"/>
      <c r="H79" s="5"/>
    </row>
    <row r="80" spans="1:8" ht="15.75" x14ac:dyDescent="0.25">
      <c r="A80" s="33" t="s">
        <v>43</v>
      </c>
      <c r="B80" s="10"/>
      <c r="C80" s="10"/>
      <c r="D80" s="60"/>
      <c r="E80" s="10"/>
      <c r="F80" s="10"/>
      <c r="G80" s="10"/>
      <c r="H80" s="5"/>
    </row>
    <row r="81" spans="1:8" ht="15.75" x14ac:dyDescent="0.25">
      <c r="A81" s="10" t="s">
        <v>103</v>
      </c>
      <c r="B81" s="10"/>
      <c r="C81" s="10"/>
      <c r="D81" s="60"/>
      <c r="E81" s="10"/>
      <c r="F81" s="10"/>
      <c r="G81" s="10"/>
      <c r="H81" s="5"/>
    </row>
    <row r="82" spans="1:8" ht="15.75" x14ac:dyDescent="0.25">
      <c r="A82" s="4"/>
      <c r="B82" s="10"/>
      <c r="C82" s="10"/>
      <c r="D82" s="60"/>
      <c r="E82" s="10"/>
      <c r="F82" s="10"/>
      <c r="G82" s="10"/>
      <c r="H82" s="5"/>
    </row>
    <row r="83" spans="1:8" ht="15.75" x14ac:dyDescent="0.25">
      <c r="A83" s="10" t="s">
        <v>41</v>
      </c>
      <c r="B83" s="10"/>
      <c r="C83" s="10"/>
      <c r="D83" s="60"/>
      <c r="E83" s="10"/>
      <c r="F83" s="10"/>
      <c r="G83" s="10"/>
      <c r="H83" s="5"/>
    </row>
    <row r="84" spans="1:8" ht="15.75" x14ac:dyDescent="0.25">
      <c r="A84" s="10" t="s">
        <v>44</v>
      </c>
      <c r="B84" s="10"/>
      <c r="C84" s="10"/>
      <c r="D84" s="60"/>
      <c r="E84" s="10"/>
      <c r="F84" s="10"/>
      <c r="G84" s="10"/>
      <c r="H84" s="5"/>
    </row>
    <row r="85" spans="1:8" ht="15.75" x14ac:dyDescent="0.25">
      <c r="A85" s="10" t="s">
        <v>45</v>
      </c>
      <c r="B85" s="10"/>
      <c r="D85" s="55">
        <v>110</v>
      </c>
      <c r="E85" s="10" t="s">
        <v>46</v>
      </c>
      <c r="F85" s="10"/>
      <c r="G85" s="10"/>
      <c r="H85" s="5"/>
    </row>
    <row r="86" spans="1:8" ht="15.75" x14ac:dyDescent="0.25">
      <c r="A86" s="10" t="s">
        <v>47</v>
      </c>
      <c r="B86" s="10"/>
      <c r="D86" s="55">
        <v>78</v>
      </c>
      <c r="E86" s="10" t="s">
        <v>48</v>
      </c>
      <c r="F86" s="10"/>
      <c r="G86" s="10"/>
      <c r="H86" s="5"/>
    </row>
    <row r="87" spans="1:8" ht="15.75" x14ac:dyDescent="0.25">
      <c r="A87" s="10" t="s">
        <v>49</v>
      </c>
      <c r="B87" s="10"/>
      <c r="D87" s="55">
        <v>64</v>
      </c>
      <c r="E87" s="10" t="s">
        <v>50</v>
      </c>
      <c r="F87" s="10"/>
      <c r="G87" s="10"/>
      <c r="H87" s="5"/>
    </row>
    <row r="88" spans="1:8" ht="15.75" x14ac:dyDescent="0.25">
      <c r="A88" s="10" t="s">
        <v>51</v>
      </c>
      <c r="B88" s="10"/>
      <c r="C88" s="10"/>
      <c r="D88" s="55">
        <v>10</v>
      </c>
      <c r="E88" s="10" t="s">
        <v>52</v>
      </c>
      <c r="F88" s="10"/>
      <c r="G88" s="10"/>
      <c r="H88" s="5"/>
    </row>
    <row r="89" spans="1:8" ht="15.75" x14ac:dyDescent="0.25">
      <c r="A89" s="4"/>
      <c r="B89" s="10"/>
      <c r="C89" s="10"/>
      <c r="D89" s="10"/>
      <c r="E89" s="10"/>
      <c r="F89" s="10"/>
      <c r="G89" s="10"/>
      <c r="H89" s="5"/>
    </row>
    <row r="90" spans="1:8" ht="15.75" x14ac:dyDescent="0.25">
      <c r="A90" s="4"/>
      <c r="B90" s="10"/>
      <c r="C90" s="10"/>
      <c r="D90" s="10"/>
      <c r="E90" s="10"/>
      <c r="F90" s="10"/>
      <c r="G90" s="10"/>
      <c r="H90" s="5"/>
    </row>
    <row r="91" spans="1:8" ht="15.75" x14ac:dyDescent="0.25">
      <c r="A91" s="35" t="s">
        <v>53</v>
      </c>
      <c r="B91" s="35"/>
      <c r="C91" s="35"/>
      <c r="D91" s="35"/>
      <c r="E91" s="35"/>
      <c r="F91" s="35"/>
      <c r="G91" s="35"/>
      <c r="H91" s="35"/>
    </row>
    <row r="92" spans="1:8" ht="15.75" x14ac:dyDescent="0.25">
      <c r="A92" s="36"/>
      <c r="B92" s="36"/>
      <c r="C92" s="36"/>
      <c r="D92" s="36"/>
      <c r="E92" s="36"/>
      <c r="F92" s="36"/>
      <c r="G92" s="36"/>
      <c r="H92" s="36"/>
    </row>
    <row r="93" spans="1:8" ht="15.75" x14ac:dyDescent="0.25">
      <c r="A93" s="22" t="s">
        <v>54</v>
      </c>
      <c r="B93" s="36"/>
      <c r="C93" s="36"/>
      <c r="D93" s="36"/>
      <c r="E93" s="36"/>
      <c r="F93" s="36"/>
      <c r="G93" s="36"/>
      <c r="H93" s="36"/>
    </row>
    <row r="94" spans="1:8" ht="15.75" x14ac:dyDescent="0.25">
      <c r="A94" s="37" t="s">
        <v>134</v>
      </c>
      <c r="B94" s="68"/>
      <c r="C94" s="68"/>
      <c r="D94" s="68"/>
      <c r="E94" s="68"/>
      <c r="F94" s="68"/>
      <c r="G94" s="68"/>
      <c r="H94" s="68"/>
    </row>
    <row r="95" spans="1:8" ht="15.75" x14ac:dyDescent="0.25">
      <c r="A95" s="37" t="s">
        <v>138</v>
      </c>
      <c r="B95" s="68"/>
      <c r="C95" s="68"/>
      <c r="D95" s="68"/>
      <c r="E95" s="68"/>
      <c r="F95" s="68"/>
      <c r="G95" s="68"/>
      <c r="H95" s="68"/>
    </row>
    <row r="96" spans="1:8" ht="15.75" x14ac:dyDescent="0.25">
      <c r="A96" s="37" t="s">
        <v>135</v>
      </c>
      <c r="B96" s="68"/>
      <c r="C96" s="68"/>
      <c r="D96" s="68"/>
      <c r="E96" s="68"/>
      <c r="F96" s="68"/>
      <c r="G96" s="68"/>
      <c r="H96" s="68"/>
    </row>
    <row r="97" spans="1:8" ht="15.75" x14ac:dyDescent="0.25">
      <c r="A97" s="37"/>
      <c r="B97" s="68"/>
      <c r="C97" s="68"/>
      <c r="D97" s="68"/>
      <c r="E97" s="68"/>
      <c r="F97" s="68"/>
      <c r="G97" s="68"/>
      <c r="H97" s="68"/>
    </row>
    <row r="98" spans="1:8" ht="15.75" x14ac:dyDescent="0.25">
      <c r="A98" s="37" t="s">
        <v>55</v>
      </c>
      <c r="B98" s="36"/>
      <c r="D98" s="50">
        <v>2.5000000000000001E-2</v>
      </c>
      <c r="F98" s="36"/>
      <c r="G98" s="36"/>
      <c r="H98" s="36"/>
    </row>
    <row r="99" spans="1:8" ht="15.75" x14ac:dyDescent="0.25">
      <c r="A99" s="37" t="s">
        <v>56</v>
      </c>
      <c r="B99" s="36"/>
      <c r="D99" s="51">
        <v>0.02</v>
      </c>
      <c r="F99" s="36"/>
      <c r="G99" s="36"/>
      <c r="H99" s="36"/>
    </row>
    <row r="100" spans="1:8" ht="15.75" x14ac:dyDescent="0.25">
      <c r="A100" s="37"/>
      <c r="B100" s="68"/>
      <c r="D100" s="51"/>
      <c r="F100" s="68"/>
      <c r="G100" s="68"/>
      <c r="H100" s="68"/>
    </row>
    <row r="101" spans="1:8" ht="15.75" x14ac:dyDescent="0.25">
      <c r="A101" s="37" t="s">
        <v>136</v>
      </c>
      <c r="B101" s="69"/>
      <c r="D101" s="51"/>
      <c r="F101" s="63"/>
      <c r="G101" s="63"/>
      <c r="H101" s="63"/>
    </row>
    <row r="102" spans="1:8" ht="15.75" x14ac:dyDescent="0.25">
      <c r="A102" s="37" t="s">
        <v>137</v>
      </c>
      <c r="B102" s="69"/>
      <c r="D102" s="51"/>
      <c r="F102" s="65"/>
      <c r="G102" s="65"/>
      <c r="H102" s="65"/>
    </row>
    <row r="103" spans="1:8" ht="15.75" x14ac:dyDescent="0.25">
      <c r="A103" s="36"/>
      <c r="B103" s="36"/>
      <c r="C103" s="36"/>
      <c r="D103" s="52"/>
      <c r="F103" s="36"/>
      <c r="G103" s="36"/>
      <c r="H103" s="36"/>
    </row>
    <row r="104" spans="1:8" ht="15.75" x14ac:dyDescent="0.25">
      <c r="A104" s="33" t="s">
        <v>57</v>
      </c>
      <c r="B104" s="5"/>
      <c r="C104" s="5"/>
      <c r="D104" s="53"/>
      <c r="F104" s="5"/>
      <c r="G104" s="5"/>
      <c r="H104" s="5"/>
    </row>
    <row r="105" spans="1:8" ht="15.75" x14ac:dyDescent="0.25">
      <c r="A105" s="10" t="s">
        <v>58</v>
      </c>
      <c r="B105" s="5"/>
      <c r="C105" s="5"/>
      <c r="D105" s="51">
        <v>0.05</v>
      </c>
      <c r="F105" s="5"/>
      <c r="G105" s="5"/>
      <c r="H105" s="5"/>
    </row>
    <row r="106" spans="1:8" ht="15.75" x14ac:dyDescent="0.25">
      <c r="A106" s="10" t="s">
        <v>59</v>
      </c>
      <c r="B106" s="10"/>
      <c r="C106" s="10"/>
      <c r="D106" s="51">
        <v>0.1</v>
      </c>
      <c r="F106" s="5"/>
      <c r="G106" s="10"/>
      <c r="H106" s="5"/>
    </row>
    <row r="107" spans="1:8" ht="15.75" x14ac:dyDescent="0.25">
      <c r="A107" s="10"/>
      <c r="B107" s="10"/>
      <c r="C107" s="10"/>
      <c r="D107" s="25"/>
      <c r="F107" s="43"/>
      <c r="G107" s="10"/>
      <c r="H107" s="5"/>
    </row>
    <row r="108" spans="1:8" ht="15.75" x14ac:dyDescent="0.25">
      <c r="A108" s="33" t="s">
        <v>60</v>
      </c>
      <c r="B108" s="10"/>
      <c r="C108" s="10"/>
      <c r="D108" s="25"/>
      <c r="F108" s="10"/>
      <c r="G108" s="10"/>
      <c r="H108" s="5"/>
    </row>
    <row r="109" spans="1:8" ht="15.75" x14ac:dyDescent="0.25">
      <c r="A109" s="10" t="s">
        <v>60</v>
      </c>
      <c r="B109" s="10"/>
      <c r="C109" s="10"/>
      <c r="D109" s="54">
        <v>0.15</v>
      </c>
      <c r="F109" s="5"/>
      <c r="G109" s="10"/>
      <c r="H109" s="5"/>
    </row>
    <row r="110" spans="1:8" ht="15.75" x14ac:dyDescent="0.25">
      <c r="A110" s="10"/>
      <c r="B110" s="10"/>
      <c r="C110" s="10"/>
      <c r="D110" s="10"/>
      <c r="E110" s="10"/>
      <c r="F110" s="42"/>
      <c r="G110" s="10"/>
      <c r="H110" s="5"/>
    </row>
    <row r="111" spans="1:8" ht="15.75" x14ac:dyDescent="0.25">
      <c r="A111" s="10" t="s">
        <v>61</v>
      </c>
      <c r="B111" s="10"/>
      <c r="C111" s="10"/>
      <c r="D111" s="10"/>
      <c r="E111" s="10"/>
      <c r="F111" s="10"/>
      <c r="G111" s="10"/>
      <c r="H111" s="5"/>
    </row>
    <row r="112" spans="1:8" ht="15.75" x14ac:dyDescent="0.25">
      <c r="A112" s="10" t="s">
        <v>130</v>
      </c>
      <c r="B112" s="10"/>
      <c r="C112" s="10"/>
      <c r="D112" s="10"/>
      <c r="E112" s="10"/>
      <c r="F112" s="10"/>
      <c r="G112" s="10"/>
      <c r="H112" s="5"/>
    </row>
    <row r="113" spans="1:8" ht="15.75" x14ac:dyDescent="0.25">
      <c r="A113" s="10" t="s">
        <v>131</v>
      </c>
      <c r="B113" s="10"/>
      <c r="C113" s="10"/>
      <c r="D113" s="10"/>
      <c r="E113" s="10"/>
      <c r="F113" s="10"/>
      <c r="G113" s="10"/>
      <c r="H113" s="5"/>
    </row>
    <row r="114" spans="1:8" ht="15.75" x14ac:dyDescent="0.25">
      <c r="A114" s="10"/>
      <c r="B114" s="10"/>
      <c r="C114" s="10"/>
      <c r="D114" s="10"/>
      <c r="E114" s="10"/>
      <c r="F114" s="10"/>
      <c r="G114" s="10"/>
      <c r="H114" s="5"/>
    </row>
    <row r="115" spans="1:8" ht="15.75" x14ac:dyDescent="0.25">
      <c r="A115" s="76"/>
      <c r="B115" s="76"/>
      <c r="C115" s="76"/>
      <c r="D115" s="76"/>
      <c r="E115" s="76"/>
      <c r="F115" s="76"/>
      <c r="G115" s="76"/>
      <c r="H115" s="76"/>
    </row>
    <row r="116" spans="1:8" ht="15.75" x14ac:dyDescent="0.25">
      <c r="A116" s="10"/>
      <c r="B116" s="10"/>
      <c r="C116" s="10"/>
      <c r="D116" s="10"/>
      <c r="E116" s="10"/>
      <c r="F116" s="10"/>
      <c r="G116" s="10"/>
      <c r="H116" s="5"/>
    </row>
    <row r="117" spans="1:8" ht="15.75" x14ac:dyDescent="0.25">
      <c r="A117" s="2"/>
      <c r="B117" s="2"/>
      <c r="C117" s="2"/>
      <c r="D117" s="39"/>
      <c r="E117" s="2"/>
      <c r="F117" s="2"/>
      <c r="G117" s="2"/>
    </row>
    <row r="118" spans="1:8" ht="15.75" x14ac:dyDescent="0.25">
      <c r="A118" s="2"/>
      <c r="B118" s="2"/>
      <c r="C118" s="2"/>
      <c r="D118" s="39"/>
      <c r="E118" s="41"/>
      <c r="F118" s="2"/>
      <c r="G118" s="2"/>
    </row>
    <row r="119" spans="1:8" ht="15.75" x14ac:dyDescent="0.25">
      <c r="A119" s="2"/>
      <c r="B119" s="2"/>
      <c r="C119" s="2"/>
      <c r="D119" s="39"/>
      <c r="E119" s="2"/>
      <c r="F119" s="2"/>
      <c r="G119" s="2"/>
    </row>
    <row r="120" spans="1:8" ht="15.75" x14ac:dyDescent="0.25">
      <c r="A120" s="2"/>
      <c r="B120" s="2"/>
      <c r="C120" s="2"/>
      <c r="D120" s="39"/>
      <c r="E120" s="2"/>
      <c r="F120" s="2"/>
      <c r="G120" s="2"/>
    </row>
    <row r="121" spans="1:8" ht="15.75" x14ac:dyDescent="0.25">
      <c r="A121" s="2"/>
      <c r="D121" s="40"/>
      <c r="G121" s="2"/>
    </row>
    <row r="122" spans="1:8" ht="15.75" x14ac:dyDescent="0.25">
      <c r="A122" s="2"/>
      <c r="B122" s="2"/>
      <c r="C122" s="2"/>
      <c r="D122" s="39"/>
      <c r="E122" s="2"/>
      <c r="F122" s="2"/>
    </row>
    <row r="123" spans="1:8" ht="15.75" x14ac:dyDescent="0.25">
      <c r="A123" s="2"/>
      <c r="B123" s="2"/>
      <c r="C123" s="2"/>
      <c r="D123" s="39"/>
      <c r="E123" s="2"/>
      <c r="F123" s="2"/>
      <c r="G123" s="2"/>
    </row>
    <row r="124" spans="1:8" ht="15.75" x14ac:dyDescent="0.25">
      <c r="A124" s="2"/>
      <c r="B124" s="2"/>
      <c r="C124" s="2"/>
      <c r="D124" s="39"/>
      <c r="F124" s="2"/>
      <c r="G124" s="2"/>
    </row>
    <row r="125" spans="1:8" ht="15.75" x14ac:dyDescent="0.25">
      <c r="A125" s="2"/>
      <c r="B125" s="2"/>
      <c r="C125" s="2"/>
      <c r="D125" s="39"/>
      <c r="E125" s="2"/>
      <c r="F125" s="2"/>
      <c r="G125" s="2"/>
    </row>
    <row r="126" spans="1:8" ht="15.75" x14ac:dyDescent="0.25">
      <c r="A126" s="2"/>
      <c r="B126" s="2"/>
      <c r="C126" s="2"/>
      <c r="D126" s="39"/>
      <c r="E126" s="2"/>
      <c r="F126" s="2"/>
      <c r="G126" s="2"/>
    </row>
    <row r="127" spans="1:8" ht="15.75" x14ac:dyDescent="0.25">
      <c r="A127" s="2"/>
      <c r="B127" s="2"/>
      <c r="C127" s="2"/>
      <c r="D127" s="39"/>
      <c r="E127" s="2"/>
      <c r="F127" s="2"/>
      <c r="G127" s="2"/>
    </row>
    <row r="128" spans="1:8" ht="15.75" x14ac:dyDescent="0.25">
      <c r="A128" s="2"/>
      <c r="B128" s="2"/>
      <c r="C128" s="2"/>
      <c r="D128" s="2"/>
      <c r="E128" s="2"/>
      <c r="F128" s="2"/>
      <c r="G128" s="2"/>
    </row>
    <row r="129" spans="1:7" ht="15.75" x14ac:dyDescent="0.25">
      <c r="A129" s="2"/>
      <c r="B129" s="2"/>
      <c r="C129" s="2"/>
      <c r="D129" s="2"/>
      <c r="E129" s="2"/>
      <c r="F129" s="2"/>
      <c r="G129" s="2"/>
    </row>
    <row r="130" spans="1:7" ht="15.75" x14ac:dyDescent="0.25">
      <c r="A130" s="2"/>
      <c r="B130" s="2"/>
      <c r="C130" s="2"/>
      <c r="D130" s="2"/>
      <c r="E130" s="2"/>
      <c r="F130" s="2"/>
      <c r="G130" s="2"/>
    </row>
    <row r="131" spans="1:7" ht="15.75" x14ac:dyDescent="0.25">
      <c r="A131" s="2"/>
      <c r="B131" s="2"/>
      <c r="C131" s="2"/>
      <c r="D131" s="38"/>
      <c r="E131" s="2"/>
      <c r="F131" s="2"/>
      <c r="G131" s="2"/>
    </row>
    <row r="132" spans="1:7" ht="15.75" x14ac:dyDescent="0.25">
      <c r="A132" s="2"/>
      <c r="B132" s="2"/>
      <c r="C132" s="2"/>
      <c r="D132" s="38"/>
      <c r="E132" s="2"/>
      <c r="F132" s="2"/>
      <c r="G132" s="2"/>
    </row>
    <row r="133" spans="1:7" ht="15.75" x14ac:dyDescent="0.25">
      <c r="A133" s="2"/>
      <c r="B133" s="2"/>
      <c r="C133" s="2"/>
      <c r="D133" s="38"/>
      <c r="E133" s="2"/>
      <c r="F133" s="2"/>
      <c r="G133" s="2"/>
    </row>
  </sheetData>
  <mergeCells count="6">
    <mergeCell ref="A115:H115"/>
    <mergeCell ref="A1:E1"/>
    <mergeCell ref="A2:E2"/>
    <mergeCell ref="A4:E4"/>
    <mergeCell ref="A3:E3"/>
    <mergeCell ref="A5:E5"/>
  </mergeCells>
  <printOptions horizontalCentered="1"/>
  <pageMargins left="0.45" right="0.2" top="0.75" bottom="0.75" header="0.3" footer="0.3"/>
  <pageSetup scale="85" fitToHeight="2" orientation="portrait" r:id="rId1"/>
  <headerFooter>
    <oddFooter>&amp;CPage &amp;P of &amp;N</oddFooter>
  </headerFooter>
  <rowBreaks count="1" manualBreakCount="1"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6" workbookViewId="0">
      <selection activeCell="A28" sqref="A28"/>
    </sheetView>
  </sheetViews>
  <sheetFormatPr defaultRowHeight="15" x14ac:dyDescent="0.25"/>
  <cols>
    <col min="1" max="1" width="36.5703125" customWidth="1"/>
    <col min="2" max="2" width="4.28515625" customWidth="1"/>
    <col min="4" max="4" width="10.7109375" customWidth="1"/>
    <col min="5" max="5" width="11.5703125" customWidth="1"/>
    <col min="6" max="6" width="16.85546875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62</v>
      </c>
      <c r="B2" s="73"/>
      <c r="C2" s="73"/>
      <c r="D2" s="73"/>
      <c r="E2" s="73"/>
      <c r="F2" s="73"/>
    </row>
    <row r="3" spans="1:6" ht="18" x14ac:dyDescent="0.25">
      <c r="A3" s="73" t="s">
        <v>141</v>
      </c>
      <c r="B3" s="74"/>
      <c r="C3" s="74"/>
      <c r="D3" s="74"/>
      <c r="E3" s="74"/>
      <c r="F3" s="74"/>
    </row>
    <row r="5" spans="1:6" x14ac:dyDescent="0.25">
      <c r="A5" s="3"/>
      <c r="B5" s="3"/>
      <c r="C5" s="3"/>
      <c r="D5" s="3"/>
      <c r="E5" s="3"/>
      <c r="F5" s="3"/>
    </row>
    <row r="6" spans="1:6" ht="15.75" x14ac:dyDescent="0.25">
      <c r="A6" s="4" t="s">
        <v>16</v>
      </c>
      <c r="B6" s="5"/>
      <c r="C6" s="5"/>
      <c r="D6" s="5"/>
      <c r="E6" s="5"/>
      <c r="F6" s="5"/>
    </row>
    <row r="7" spans="1:6" x14ac:dyDescent="0.25">
      <c r="A7" s="5"/>
      <c r="B7" s="5"/>
      <c r="C7" s="6"/>
      <c r="D7" s="6"/>
      <c r="E7" s="7" t="s">
        <v>3</v>
      </c>
      <c r="F7" s="8" t="s">
        <v>4</v>
      </c>
    </row>
    <row r="8" spans="1:6" x14ac:dyDescent="0.25">
      <c r="A8" s="5"/>
      <c r="B8" s="5"/>
      <c r="C8" s="8" t="s">
        <v>6</v>
      </c>
      <c r="D8" s="8" t="s">
        <v>7</v>
      </c>
      <c r="E8" s="8" t="s">
        <v>5</v>
      </c>
      <c r="F8" s="8" t="s">
        <v>5</v>
      </c>
    </row>
    <row r="9" spans="1:6" x14ac:dyDescent="0.25">
      <c r="A9" s="5"/>
      <c r="B9" s="5"/>
      <c r="C9" s="9" t="s">
        <v>18</v>
      </c>
      <c r="D9" s="9" t="s">
        <v>5</v>
      </c>
      <c r="E9" s="9" t="s">
        <v>8</v>
      </c>
      <c r="F9" s="9" t="s">
        <v>8</v>
      </c>
    </row>
    <row r="10" spans="1:6" x14ac:dyDescent="0.25">
      <c r="A10" s="5"/>
      <c r="B10" s="5"/>
      <c r="C10" s="9"/>
      <c r="D10" s="9"/>
      <c r="E10" s="9"/>
      <c r="F10" s="9"/>
    </row>
    <row r="11" spans="1:6" ht="15.75" x14ac:dyDescent="0.25">
      <c r="A11" s="10" t="s">
        <v>14</v>
      </c>
      <c r="B11" s="5"/>
      <c r="C11" s="11">
        <v>7780</v>
      </c>
      <c r="D11" s="11">
        <f>C11/10</f>
        <v>778</v>
      </c>
      <c r="E11" s="11">
        <f>C11*0.975</f>
        <v>7585.5</v>
      </c>
      <c r="F11" s="11">
        <f>(C11*0.98/2)</f>
        <v>3812.2</v>
      </c>
    </row>
    <row r="12" spans="1:6" ht="15.75" x14ac:dyDescent="0.25">
      <c r="A12" s="10" t="s">
        <v>120</v>
      </c>
      <c r="B12" s="5"/>
      <c r="C12" s="11">
        <v>4725</v>
      </c>
      <c r="D12" s="11">
        <f>C12/10</f>
        <v>472.5</v>
      </c>
      <c r="E12" s="11">
        <f>C12*0.975</f>
        <v>4606.875</v>
      </c>
      <c r="F12" s="11">
        <f>(C12*0.98/2)</f>
        <v>2315.25</v>
      </c>
    </row>
    <row r="13" spans="1:6" ht="15.75" x14ac:dyDescent="0.25">
      <c r="A13" s="10" t="s">
        <v>121</v>
      </c>
      <c r="B13" s="5"/>
      <c r="C13" s="11">
        <f>C11*0.81+4</f>
        <v>6305.8</v>
      </c>
      <c r="D13" s="11">
        <f>C13/10</f>
        <v>630.58000000000004</v>
      </c>
      <c r="E13" s="11">
        <f>(C13*0.975)</f>
        <v>6148.1549999999997</v>
      </c>
      <c r="F13" s="11">
        <f>(C13*0.98/2)</f>
        <v>3089.8420000000001</v>
      </c>
    </row>
    <row r="14" spans="1:6" ht="15.75" x14ac:dyDescent="0.25">
      <c r="A14" s="10" t="s">
        <v>122</v>
      </c>
      <c r="B14" s="5"/>
      <c r="C14" s="11">
        <f>C11*0.91+3</f>
        <v>7082.8</v>
      </c>
      <c r="D14" s="11">
        <f>C14/10</f>
        <v>708.28</v>
      </c>
      <c r="E14" s="11">
        <f>(C14*0.975)</f>
        <v>6905.7300000000005</v>
      </c>
      <c r="F14" s="11">
        <f>(C14*0.98/2)</f>
        <v>3470.5720000000001</v>
      </c>
    </row>
    <row r="15" spans="1:6" x14ac:dyDescent="0.25">
      <c r="A15" s="12"/>
      <c r="B15" s="12"/>
      <c r="C15" s="13"/>
      <c r="D15" s="13"/>
      <c r="E15" s="13"/>
      <c r="F15" s="13"/>
    </row>
    <row r="16" spans="1:6" x14ac:dyDescent="0.25">
      <c r="A16" s="5"/>
      <c r="B16" s="5"/>
      <c r="C16" s="14"/>
      <c r="D16" s="14"/>
      <c r="E16" s="14"/>
      <c r="F16" s="14"/>
    </row>
    <row r="17" spans="1:6" ht="15.75" x14ac:dyDescent="0.25">
      <c r="A17" s="4" t="s">
        <v>10</v>
      </c>
      <c r="B17" s="5"/>
      <c r="C17" s="14"/>
      <c r="D17" s="14"/>
      <c r="E17" s="14"/>
      <c r="F17" s="14"/>
    </row>
    <row r="18" spans="1:6" x14ac:dyDescent="0.25">
      <c r="A18" s="5"/>
      <c r="B18" s="5"/>
      <c r="C18" s="6"/>
      <c r="D18" s="6"/>
      <c r="E18" s="7" t="s">
        <v>3</v>
      </c>
      <c r="F18" s="8" t="s">
        <v>4</v>
      </c>
    </row>
    <row r="19" spans="1:6" x14ac:dyDescent="0.25">
      <c r="A19" s="5"/>
      <c r="B19" s="5"/>
      <c r="C19" s="8" t="s">
        <v>6</v>
      </c>
      <c r="D19" s="8" t="s">
        <v>7</v>
      </c>
      <c r="E19" s="8" t="s">
        <v>5</v>
      </c>
      <c r="F19" s="8" t="s">
        <v>5</v>
      </c>
    </row>
    <row r="20" spans="1:6" x14ac:dyDescent="0.25">
      <c r="A20" s="15"/>
      <c r="B20" s="15"/>
      <c r="C20" s="9" t="s">
        <v>18</v>
      </c>
      <c r="D20" s="9" t="s">
        <v>5</v>
      </c>
      <c r="E20" s="9" t="s">
        <v>8</v>
      </c>
      <c r="F20" s="9" t="s">
        <v>8</v>
      </c>
    </row>
    <row r="21" spans="1:6" x14ac:dyDescent="0.25">
      <c r="A21" s="5"/>
      <c r="B21" s="5"/>
      <c r="C21" s="6"/>
      <c r="D21" s="6"/>
      <c r="E21" s="6"/>
      <c r="F21" s="6"/>
    </row>
    <row r="22" spans="1:6" ht="15.75" x14ac:dyDescent="0.25">
      <c r="A22" s="10" t="s">
        <v>14</v>
      </c>
      <c r="B22" s="5"/>
      <c r="C22" s="11">
        <v>7075</v>
      </c>
      <c r="D22" s="11">
        <f>C22/10</f>
        <v>707.5</v>
      </c>
      <c r="E22" s="11">
        <f>C22*0.975</f>
        <v>6898.125</v>
      </c>
      <c r="F22" s="11">
        <f>(C22*0.98/2)</f>
        <v>3466.75</v>
      </c>
    </row>
    <row r="23" spans="1:6" ht="15.75" x14ac:dyDescent="0.25">
      <c r="A23" s="10" t="s">
        <v>123</v>
      </c>
      <c r="B23" s="5"/>
      <c r="C23" s="11">
        <v>4320</v>
      </c>
      <c r="D23" s="11">
        <f>C23/10</f>
        <v>432</v>
      </c>
      <c r="E23" s="11">
        <f>C23*0.975</f>
        <v>4212</v>
      </c>
      <c r="F23" s="11">
        <f>(C23*0.98/2)</f>
        <v>2116.8000000000002</v>
      </c>
    </row>
    <row r="24" spans="1:6" ht="15.75" x14ac:dyDescent="0.25">
      <c r="A24" s="10" t="s">
        <v>124</v>
      </c>
      <c r="B24" s="5"/>
      <c r="C24" s="11">
        <f>C22*0.81</f>
        <v>5730.75</v>
      </c>
      <c r="D24" s="11">
        <f>C24/10</f>
        <v>573.07500000000005</v>
      </c>
      <c r="E24" s="11">
        <f>(C24*0.975)</f>
        <v>5587.4812499999998</v>
      </c>
      <c r="F24" s="11">
        <f>(C24*0.98/2)</f>
        <v>2808.0675000000001</v>
      </c>
    </row>
    <row r="25" spans="1:6" ht="15.75" x14ac:dyDescent="0.25">
      <c r="A25" s="10" t="s">
        <v>122</v>
      </c>
      <c r="B25" s="5"/>
      <c r="C25" s="11">
        <f>C22*0.91+4</f>
        <v>6442.25</v>
      </c>
      <c r="D25" s="11">
        <f>C25/10</f>
        <v>644.22500000000002</v>
      </c>
      <c r="E25" s="11">
        <f>(C25*0.975)</f>
        <v>6281.1937499999995</v>
      </c>
      <c r="F25" s="11">
        <f>(C25*0.98/2)</f>
        <v>3156.7024999999999</v>
      </c>
    </row>
    <row r="26" spans="1:6" x14ac:dyDescent="0.25">
      <c r="A26" s="18"/>
      <c r="B26" s="18"/>
      <c r="C26" s="18"/>
      <c r="D26" s="18"/>
      <c r="E26" s="13"/>
      <c r="F26" s="13"/>
    </row>
    <row r="27" spans="1:6" x14ac:dyDescent="0.25">
      <c r="A27" s="5"/>
      <c r="B27" s="5"/>
      <c r="C27" s="14"/>
      <c r="D27" s="14"/>
      <c r="E27" s="14"/>
      <c r="F27" s="14"/>
    </row>
    <row r="28" spans="1:6" ht="15.75" x14ac:dyDescent="0.25">
      <c r="A28" s="4" t="s">
        <v>143</v>
      </c>
      <c r="B28" s="5"/>
      <c r="C28" s="14"/>
      <c r="D28" s="14"/>
      <c r="E28" s="14"/>
      <c r="F28" s="14"/>
    </row>
    <row r="29" spans="1:6" x14ac:dyDescent="0.25">
      <c r="A29" s="5"/>
      <c r="B29" s="5"/>
      <c r="C29" s="8"/>
      <c r="D29" s="8"/>
      <c r="E29" s="7" t="s">
        <v>3</v>
      </c>
      <c r="F29" s="8" t="s">
        <v>4</v>
      </c>
    </row>
    <row r="30" spans="1:6" x14ac:dyDescent="0.25">
      <c r="A30" s="5"/>
      <c r="B30" s="5"/>
      <c r="C30" s="8"/>
      <c r="D30" s="8"/>
      <c r="E30" s="8" t="s">
        <v>5</v>
      </c>
      <c r="F30" s="8" t="s">
        <v>5</v>
      </c>
    </row>
    <row r="31" spans="1:6" x14ac:dyDescent="0.25">
      <c r="A31" s="16"/>
      <c r="B31" s="16"/>
      <c r="C31" s="9" t="s">
        <v>6</v>
      </c>
      <c r="D31" s="9" t="s">
        <v>7</v>
      </c>
      <c r="E31" s="9" t="s">
        <v>8</v>
      </c>
      <c r="F31" s="9" t="s">
        <v>8</v>
      </c>
    </row>
    <row r="32" spans="1:6" x14ac:dyDescent="0.25">
      <c r="A32" s="16"/>
      <c r="B32" s="16"/>
      <c r="C32" s="9"/>
      <c r="D32" s="9"/>
      <c r="E32" s="9"/>
      <c r="F32" s="9"/>
    </row>
    <row r="33" spans="1:6" ht="15.75" x14ac:dyDescent="0.25">
      <c r="A33" s="10" t="s">
        <v>14</v>
      </c>
      <c r="B33" s="5"/>
      <c r="C33" s="11">
        <v>6250</v>
      </c>
      <c r="D33" s="11">
        <f>C33/10</f>
        <v>625</v>
      </c>
      <c r="E33" s="11">
        <f>C33*0.975</f>
        <v>6093.75</v>
      </c>
      <c r="F33" s="11">
        <f>(C33*0.98/2)</f>
        <v>3062.5</v>
      </c>
    </row>
    <row r="34" spans="1:6" ht="15.75" x14ac:dyDescent="0.25">
      <c r="A34" s="10" t="s">
        <v>125</v>
      </c>
      <c r="B34" s="5"/>
      <c r="C34" s="11">
        <v>3740</v>
      </c>
      <c r="D34" s="11">
        <f>C34/10</f>
        <v>374</v>
      </c>
      <c r="E34" s="11">
        <f>C34*0.975</f>
        <v>3646.5</v>
      </c>
      <c r="F34" s="11">
        <f>(C34*0.98/2)</f>
        <v>1832.6</v>
      </c>
    </row>
    <row r="35" spans="1:6" ht="15.75" x14ac:dyDescent="0.25">
      <c r="A35" s="10" t="s">
        <v>121</v>
      </c>
      <c r="B35" s="5"/>
      <c r="C35" s="11">
        <f>C33*0.74+1</f>
        <v>4626</v>
      </c>
      <c r="D35" s="11">
        <f>C35/10</f>
        <v>462.6</v>
      </c>
      <c r="E35" s="11">
        <f>(C35*0.975)</f>
        <v>4510.3499999999995</v>
      </c>
      <c r="F35" s="11">
        <f>(C35*0.98/2)</f>
        <v>2266.7399999999998</v>
      </c>
    </row>
    <row r="36" spans="1:6" ht="15.75" x14ac:dyDescent="0.25">
      <c r="A36" s="10" t="s">
        <v>122</v>
      </c>
      <c r="B36" s="5"/>
      <c r="C36" s="11">
        <f>C33*0.83+1</f>
        <v>5188.5</v>
      </c>
      <c r="D36" s="11">
        <f>C36/10</f>
        <v>518.85</v>
      </c>
      <c r="E36" s="11">
        <f>(C36*0.975)</f>
        <v>5058.7874999999995</v>
      </c>
      <c r="F36" s="11">
        <f>(C36*0.98/2)</f>
        <v>2542.3649999999998</v>
      </c>
    </row>
    <row r="37" spans="1:6" x14ac:dyDescent="0.25">
      <c r="A37" s="12"/>
      <c r="B37" s="12"/>
      <c r="C37" s="13"/>
      <c r="D37" s="13"/>
      <c r="E37" s="13"/>
      <c r="F37" s="13"/>
    </row>
    <row r="38" spans="1:6" x14ac:dyDescent="0.25">
      <c r="A38" s="5"/>
      <c r="B38" s="5"/>
      <c r="C38" s="14"/>
      <c r="D38" s="14"/>
      <c r="E38" s="14"/>
      <c r="F38" s="14"/>
    </row>
    <row r="39" spans="1:6" x14ac:dyDescent="0.25">
      <c r="A39" s="5"/>
      <c r="B39" s="5"/>
      <c r="C39" s="5"/>
      <c r="D39" s="5"/>
      <c r="E39" s="5"/>
      <c r="F39" s="5"/>
    </row>
    <row r="40" spans="1:6" ht="15.75" x14ac:dyDescent="0.25">
      <c r="A40" s="4" t="s">
        <v>22</v>
      </c>
      <c r="B40" s="5"/>
      <c r="C40" s="6"/>
      <c r="D40" s="6"/>
      <c r="E40" s="5"/>
      <c r="F40" s="5"/>
    </row>
    <row r="41" spans="1:6" x14ac:dyDescent="0.25">
      <c r="A41" s="20" t="s">
        <v>21</v>
      </c>
      <c r="B41" s="19"/>
      <c r="C41" s="19"/>
      <c r="D41" s="19"/>
      <c r="E41" s="19"/>
      <c r="F41" s="19"/>
    </row>
    <row r="42" spans="1:6" x14ac:dyDescent="0.25">
      <c r="A42" s="18"/>
      <c r="B42" s="18"/>
      <c r="C42" s="18"/>
      <c r="D42" s="18"/>
      <c r="E42" s="18"/>
      <c r="F42" s="18"/>
    </row>
    <row r="43" spans="1:6" x14ac:dyDescent="0.25">
      <c r="A43" s="75" t="s">
        <v>2</v>
      </c>
      <c r="B43" s="75"/>
      <c r="C43" s="75"/>
      <c r="D43" s="75"/>
      <c r="E43" s="75"/>
      <c r="F43" s="75"/>
    </row>
    <row r="44" spans="1:6" x14ac:dyDescent="0.25">
      <c r="A44" s="78" t="s">
        <v>132</v>
      </c>
      <c r="B44" s="78"/>
      <c r="C44" s="78"/>
      <c r="D44" s="78"/>
      <c r="E44" s="78"/>
      <c r="F44" s="78"/>
    </row>
    <row r="45" spans="1:6" x14ac:dyDescent="0.25">
      <c r="A45" s="67" t="s">
        <v>133</v>
      </c>
      <c r="B45" s="67"/>
      <c r="C45" s="67"/>
      <c r="D45" s="67"/>
      <c r="E45" s="67"/>
      <c r="F45" s="67"/>
    </row>
  </sheetData>
  <mergeCells count="5">
    <mergeCell ref="A1:F1"/>
    <mergeCell ref="A2:F2"/>
    <mergeCell ref="A3:F3"/>
    <mergeCell ref="A43:F43"/>
    <mergeCell ref="A44:F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6" sqref="A6"/>
    </sheetView>
  </sheetViews>
  <sheetFormatPr defaultRowHeight="15" x14ac:dyDescent="0.25"/>
  <cols>
    <col min="1" max="1" width="24.140625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75</v>
      </c>
      <c r="B2" s="73"/>
      <c r="C2" s="73"/>
      <c r="D2" s="73"/>
      <c r="E2" s="73"/>
      <c r="F2" s="73"/>
    </row>
    <row r="3" spans="1:6" ht="18" x14ac:dyDescent="0.25">
      <c r="A3" s="73" t="s">
        <v>29</v>
      </c>
      <c r="B3" s="73"/>
      <c r="C3" s="73"/>
      <c r="D3" s="73"/>
      <c r="E3" s="73"/>
      <c r="F3" s="73"/>
    </row>
    <row r="4" spans="1:6" ht="18" x14ac:dyDescent="0.25">
      <c r="A4" s="73" t="s">
        <v>69</v>
      </c>
      <c r="B4" s="73"/>
      <c r="C4" s="73"/>
      <c r="D4" s="73"/>
      <c r="E4" s="73"/>
      <c r="F4" s="73"/>
    </row>
    <row r="5" spans="1:6" ht="15.75" x14ac:dyDescent="0.25">
      <c r="A5" s="79" t="s">
        <v>30</v>
      </c>
      <c r="B5" s="79"/>
      <c r="C5" s="79"/>
      <c r="D5" s="79"/>
      <c r="E5" s="79"/>
      <c r="F5" s="79"/>
    </row>
    <row r="6" spans="1:6" ht="15.75" x14ac:dyDescent="0.25">
      <c r="A6" s="48"/>
      <c r="B6" s="48"/>
      <c r="C6" s="48"/>
      <c r="D6" s="48"/>
      <c r="E6" s="48"/>
      <c r="F6" s="48"/>
    </row>
    <row r="7" spans="1:6" ht="15.75" x14ac:dyDescent="0.25">
      <c r="A7" s="48"/>
      <c r="B7" s="48"/>
      <c r="C7" s="48"/>
      <c r="D7" s="48"/>
      <c r="E7" s="48"/>
      <c r="F7" s="48"/>
    </row>
    <row r="9" spans="1:6" x14ac:dyDescent="0.25">
      <c r="A9" s="5" t="s">
        <v>70</v>
      </c>
      <c r="B9" s="5">
        <v>60</v>
      </c>
      <c r="C9" s="5"/>
    </row>
    <row r="10" spans="1:6" x14ac:dyDescent="0.25">
      <c r="A10" s="5"/>
      <c r="B10" s="5"/>
      <c r="C10" s="5"/>
    </row>
    <row r="11" spans="1:6" x14ac:dyDescent="0.25">
      <c r="A11" s="5" t="s">
        <v>71</v>
      </c>
      <c r="B11" s="5">
        <v>75</v>
      </c>
      <c r="C11" s="5"/>
    </row>
    <row r="12" spans="1:6" x14ac:dyDescent="0.25">
      <c r="A12" s="5"/>
      <c r="B12" s="5"/>
      <c r="C12" s="5"/>
    </row>
    <row r="13" spans="1:6" x14ac:dyDescent="0.25">
      <c r="A13" s="5" t="s">
        <v>72</v>
      </c>
      <c r="B13" s="5">
        <v>140</v>
      </c>
      <c r="C13" s="5"/>
    </row>
    <row r="14" spans="1:6" x14ac:dyDescent="0.25">
      <c r="A14" s="5"/>
      <c r="B14" s="5"/>
      <c r="C14" s="5"/>
    </row>
    <row r="15" spans="1:6" x14ac:dyDescent="0.25">
      <c r="A15" s="5" t="s">
        <v>73</v>
      </c>
      <c r="B15" s="5">
        <v>100</v>
      </c>
      <c r="C15" s="5"/>
    </row>
    <row r="16" spans="1:6" x14ac:dyDescent="0.25">
      <c r="A16" s="5"/>
      <c r="B16" s="5"/>
      <c r="C16" s="5"/>
    </row>
    <row r="17" spans="1:3" x14ac:dyDescent="0.25">
      <c r="A17" s="5" t="s">
        <v>74</v>
      </c>
      <c r="B17" s="5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B37" sqref="B37"/>
    </sheetView>
  </sheetViews>
  <sheetFormatPr defaultRowHeight="15" x14ac:dyDescent="0.25"/>
  <cols>
    <col min="1" max="1" width="36.42578125" customWidth="1"/>
    <col min="2" max="2" width="13.140625" customWidth="1"/>
    <col min="3" max="6" width="13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62</v>
      </c>
      <c r="B2" s="73"/>
      <c r="C2" s="73"/>
      <c r="D2" s="73"/>
      <c r="E2" s="73"/>
      <c r="F2" s="73"/>
    </row>
    <row r="3" spans="1:6" ht="18" x14ac:dyDescent="0.25">
      <c r="A3" s="73" t="s">
        <v>15</v>
      </c>
      <c r="B3" s="74"/>
      <c r="C3" s="74"/>
      <c r="D3" s="74"/>
      <c r="E3" s="74"/>
      <c r="F3" s="74"/>
    </row>
    <row r="4" spans="1:6" ht="9.75" customHeight="1" x14ac:dyDescent="0.25"/>
    <row r="5" spans="1:6" x14ac:dyDescent="0.25">
      <c r="A5" s="3"/>
      <c r="B5" s="3"/>
      <c r="C5" s="3"/>
      <c r="D5" s="3"/>
      <c r="E5" s="3"/>
      <c r="F5" s="3"/>
    </row>
    <row r="6" spans="1:6" ht="15.75" x14ac:dyDescent="0.25">
      <c r="A6" s="4" t="s">
        <v>16</v>
      </c>
      <c r="B6" s="5"/>
      <c r="C6" s="5"/>
      <c r="D6" s="5"/>
      <c r="E6" s="5"/>
      <c r="F6" s="5"/>
    </row>
    <row r="7" spans="1:6" x14ac:dyDescent="0.25">
      <c r="A7" s="5"/>
      <c r="B7" s="5"/>
      <c r="C7" s="6"/>
      <c r="D7" s="6"/>
      <c r="E7" s="7" t="s">
        <v>3</v>
      </c>
      <c r="F7" s="8" t="s">
        <v>4</v>
      </c>
    </row>
    <row r="8" spans="1:6" x14ac:dyDescent="0.25">
      <c r="A8" s="5"/>
      <c r="B8" s="5"/>
      <c r="C8" s="8" t="s">
        <v>6</v>
      </c>
      <c r="D8" s="8" t="s">
        <v>7</v>
      </c>
      <c r="E8" s="8" t="s">
        <v>5</v>
      </c>
      <c r="F8" s="8" t="s">
        <v>5</v>
      </c>
    </row>
    <row r="9" spans="1:6" x14ac:dyDescent="0.25">
      <c r="A9" s="5"/>
      <c r="B9" s="5"/>
      <c r="C9" s="9" t="s">
        <v>18</v>
      </c>
      <c r="D9" s="9" t="s">
        <v>5</v>
      </c>
      <c r="E9" s="9" t="s">
        <v>8</v>
      </c>
      <c r="F9" s="9" t="s">
        <v>8</v>
      </c>
    </row>
    <row r="10" spans="1:6" x14ac:dyDescent="0.25">
      <c r="A10" s="5"/>
      <c r="B10" s="5"/>
      <c r="C10" s="9"/>
      <c r="D10" s="9"/>
      <c r="E10" s="9"/>
      <c r="F10" s="9"/>
    </row>
    <row r="11" spans="1:6" ht="15.75" x14ac:dyDescent="0.25">
      <c r="A11" s="10" t="s">
        <v>14</v>
      </c>
      <c r="B11" s="5"/>
      <c r="C11" s="11">
        <v>6910</v>
      </c>
      <c r="D11" s="11">
        <f>C11/10</f>
        <v>691</v>
      </c>
      <c r="E11" s="11">
        <f>C11*0.975</f>
        <v>6737.25</v>
      </c>
      <c r="F11" s="11">
        <f>(C11*0.98/2)</f>
        <v>3385.9</v>
      </c>
    </row>
    <row r="12" spans="1:6" ht="15.75" x14ac:dyDescent="0.25">
      <c r="A12" s="10" t="s">
        <v>65</v>
      </c>
      <c r="B12" s="5"/>
      <c r="C12" s="11">
        <v>4200</v>
      </c>
      <c r="D12" s="11">
        <f>C12/10</f>
        <v>420</v>
      </c>
      <c r="E12" s="11">
        <f>C12*0.975</f>
        <v>4095</v>
      </c>
      <c r="F12" s="11">
        <f>(C12*0.98/2)</f>
        <v>2058</v>
      </c>
    </row>
    <row r="13" spans="1:6" ht="15.75" x14ac:dyDescent="0.25">
      <c r="A13" s="10" t="s">
        <v>63</v>
      </c>
      <c r="B13" s="5"/>
      <c r="C13" s="11">
        <f>C11*0.81+3</f>
        <v>5600.1</v>
      </c>
      <c r="D13" s="11">
        <f>C13/10</f>
        <v>560.01</v>
      </c>
      <c r="E13" s="11">
        <f>(C13*0.975)</f>
        <v>5460.0974999999999</v>
      </c>
      <c r="F13" s="11">
        <f>(C13*0.98/2)</f>
        <v>2744.049</v>
      </c>
    </row>
    <row r="14" spans="1:6" ht="15.75" x14ac:dyDescent="0.25">
      <c r="A14" s="10" t="s">
        <v>64</v>
      </c>
      <c r="B14" s="5"/>
      <c r="C14" s="11">
        <f>C11*0.91+2</f>
        <v>6290.1</v>
      </c>
      <c r="D14" s="11">
        <f>C14/10</f>
        <v>629.01</v>
      </c>
      <c r="E14" s="11">
        <f>(C14*0.975)</f>
        <v>6132.8474999999999</v>
      </c>
      <c r="F14" s="11">
        <f>(C14*0.98/2)</f>
        <v>3082.1490000000003</v>
      </c>
    </row>
    <row r="15" spans="1:6" ht="9" customHeight="1" x14ac:dyDescent="0.25">
      <c r="A15" s="12"/>
      <c r="B15" s="12"/>
      <c r="C15" s="13"/>
      <c r="D15" s="13"/>
      <c r="E15" s="13"/>
      <c r="F15" s="13"/>
    </row>
    <row r="16" spans="1:6" x14ac:dyDescent="0.25">
      <c r="A16" s="5"/>
      <c r="B16" s="5"/>
      <c r="C16" s="14"/>
      <c r="D16" s="14"/>
      <c r="E16" s="14"/>
      <c r="F16" s="14"/>
    </row>
    <row r="17" spans="1:6" ht="15.75" x14ac:dyDescent="0.25">
      <c r="A17" s="4" t="s">
        <v>10</v>
      </c>
      <c r="B17" s="5"/>
      <c r="C17" s="14"/>
      <c r="D17" s="14"/>
      <c r="E17" s="14"/>
      <c r="F17" s="14"/>
    </row>
    <row r="18" spans="1:6" x14ac:dyDescent="0.25">
      <c r="A18" s="5"/>
      <c r="B18" s="5"/>
      <c r="C18" s="6"/>
      <c r="D18" s="6"/>
      <c r="E18" s="7" t="s">
        <v>3</v>
      </c>
      <c r="F18" s="8" t="s">
        <v>4</v>
      </c>
    </row>
    <row r="19" spans="1:6" x14ac:dyDescent="0.25">
      <c r="A19" s="5"/>
      <c r="B19" s="5"/>
      <c r="C19" s="8" t="s">
        <v>6</v>
      </c>
      <c r="D19" s="8" t="s">
        <v>7</v>
      </c>
      <c r="E19" s="8" t="s">
        <v>5</v>
      </c>
      <c r="F19" s="8" t="s">
        <v>5</v>
      </c>
    </row>
    <row r="20" spans="1:6" x14ac:dyDescent="0.25">
      <c r="A20" s="15"/>
      <c r="B20" s="15"/>
      <c r="C20" s="9" t="s">
        <v>18</v>
      </c>
      <c r="D20" s="9" t="s">
        <v>5</v>
      </c>
      <c r="E20" s="9" t="s">
        <v>8</v>
      </c>
      <c r="F20" s="9" t="s">
        <v>8</v>
      </c>
    </row>
    <row r="21" spans="1:6" x14ac:dyDescent="0.25">
      <c r="A21" s="5"/>
      <c r="B21" s="5"/>
      <c r="C21" s="6"/>
      <c r="D21" s="6"/>
      <c r="E21" s="6"/>
      <c r="F21" s="6"/>
    </row>
    <row r="22" spans="1:6" ht="15.75" x14ac:dyDescent="0.25">
      <c r="A22" s="10" t="s">
        <v>14</v>
      </c>
      <c r="B22" s="5"/>
      <c r="C22" s="11">
        <v>6290</v>
      </c>
      <c r="D22" s="11">
        <f>C22/10</f>
        <v>629</v>
      </c>
      <c r="E22" s="11">
        <f>C22*0.975</f>
        <v>6132.75</v>
      </c>
      <c r="F22" s="11">
        <f>(C22*0.98/2)</f>
        <v>3082.1</v>
      </c>
    </row>
    <row r="23" spans="1:6" ht="15.75" x14ac:dyDescent="0.25">
      <c r="A23" s="10" t="s">
        <v>67</v>
      </c>
      <c r="B23" s="5"/>
      <c r="C23" s="11">
        <v>3840</v>
      </c>
      <c r="D23" s="11">
        <f>C23/10</f>
        <v>384</v>
      </c>
      <c r="E23" s="11">
        <f>C23*0.975</f>
        <v>3744</v>
      </c>
      <c r="F23" s="11">
        <f>(C23*0.98/2)</f>
        <v>1881.6</v>
      </c>
    </row>
    <row r="24" spans="1:6" ht="15.75" x14ac:dyDescent="0.25">
      <c r="A24" s="10" t="s">
        <v>66</v>
      </c>
      <c r="B24" s="5"/>
      <c r="C24" s="11">
        <f>C22*0.81+5</f>
        <v>5099.9000000000005</v>
      </c>
      <c r="D24" s="11">
        <f>C24/10</f>
        <v>509.99000000000007</v>
      </c>
      <c r="E24" s="11">
        <f>(C24*0.975)</f>
        <v>4972.4025000000001</v>
      </c>
      <c r="F24" s="11">
        <f>(C24*0.98/2)</f>
        <v>2498.951</v>
      </c>
    </row>
    <row r="25" spans="1:6" ht="15.75" x14ac:dyDescent="0.25">
      <c r="A25" s="10" t="s">
        <v>64</v>
      </c>
      <c r="B25" s="5"/>
      <c r="C25" s="11">
        <f>C22*0.91+6</f>
        <v>5729.9000000000005</v>
      </c>
      <c r="D25" s="11">
        <f>C25/10</f>
        <v>572.99</v>
      </c>
      <c r="E25" s="11">
        <f>(C25*0.975)</f>
        <v>5586.6525000000001</v>
      </c>
      <c r="F25" s="11">
        <f>(C25*0.98/2)</f>
        <v>2807.6510000000003</v>
      </c>
    </row>
    <row r="26" spans="1:6" x14ac:dyDescent="0.25">
      <c r="A26" s="18"/>
      <c r="B26" s="18"/>
      <c r="C26" s="18"/>
      <c r="D26" s="18"/>
      <c r="E26" s="13"/>
      <c r="F26" s="13"/>
    </row>
    <row r="27" spans="1:6" x14ac:dyDescent="0.25">
      <c r="A27" s="5"/>
      <c r="B27" s="5"/>
      <c r="C27" s="14"/>
      <c r="D27" s="14"/>
      <c r="E27" s="14"/>
      <c r="F27" s="14"/>
    </row>
    <row r="28" spans="1:6" ht="15.75" x14ac:dyDescent="0.25">
      <c r="A28" s="4" t="s">
        <v>11</v>
      </c>
      <c r="B28" s="5"/>
      <c r="C28" s="14"/>
      <c r="D28" s="14"/>
      <c r="E28" s="14"/>
      <c r="F28" s="14"/>
    </row>
    <row r="29" spans="1:6" x14ac:dyDescent="0.25">
      <c r="A29" s="5"/>
      <c r="B29" s="5"/>
      <c r="C29" s="8"/>
      <c r="D29" s="8"/>
      <c r="E29" s="7" t="s">
        <v>3</v>
      </c>
      <c r="F29" s="8" t="s">
        <v>4</v>
      </c>
    </row>
    <row r="30" spans="1:6" x14ac:dyDescent="0.25">
      <c r="A30" s="5"/>
      <c r="B30" s="5"/>
      <c r="C30" s="8"/>
      <c r="D30" s="8"/>
      <c r="E30" s="8" t="s">
        <v>5</v>
      </c>
      <c r="F30" s="8" t="s">
        <v>5</v>
      </c>
    </row>
    <row r="31" spans="1:6" x14ac:dyDescent="0.25">
      <c r="A31" s="16"/>
      <c r="B31" s="16"/>
      <c r="C31" s="9" t="s">
        <v>6</v>
      </c>
      <c r="D31" s="9" t="s">
        <v>7</v>
      </c>
      <c r="E31" s="9" t="s">
        <v>8</v>
      </c>
      <c r="F31" s="9" t="s">
        <v>8</v>
      </c>
    </row>
    <row r="32" spans="1:6" x14ac:dyDescent="0.25">
      <c r="A32" s="16"/>
      <c r="B32" s="16"/>
      <c r="C32" s="9"/>
      <c r="D32" s="9"/>
      <c r="E32" s="9"/>
      <c r="F32" s="9"/>
    </row>
    <row r="33" spans="1:7" ht="15.75" x14ac:dyDescent="0.25">
      <c r="A33" s="10" t="s">
        <v>14</v>
      </c>
      <c r="B33" s="5"/>
      <c r="C33" s="11">
        <v>5550</v>
      </c>
      <c r="D33" s="11">
        <f>C33/10</f>
        <v>555</v>
      </c>
      <c r="E33" s="11">
        <f>C33*0.975</f>
        <v>5411.25</v>
      </c>
      <c r="F33" s="11">
        <f>(C33*0.98/2)</f>
        <v>2719.5</v>
      </c>
    </row>
    <row r="34" spans="1:7" ht="15.75" x14ac:dyDescent="0.25">
      <c r="A34" s="10" t="s">
        <v>68</v>
      </c>
      <c r="B34" s="5"/>
      <c r="C34" s="11">
        <v>3390</v>
      </c>
      <c r="D34" s="11">
        <f>C34/10</f>
        <v>339</v>
      </c>
      <c r="E34" s="11">
        <f>C34*0.975</f>
        <v>3305.25</v>
      </c>
      <c r="F34" s="11">
        <f>(C34*0.98/2)</f>
        <v>1661.1</v>
      </c>
    </row>
    <row r="35" spans="1:7" ht="15.75" x14ac:dyDescent="0.25">
      <c r="A35" s="10" t="s">
        <v>63</v>
      </c>
      <c r="B35" s="5"/>
      <c r="C35" s="11">
        <f>C33*0.74+3</f>
        <v>4110</v>
      </c>
      <c r="D35" s="11">
        <f>C35/10</f>
        <v>411</v>
      </c>
      <c r="E35" s="11">
        <f>(C35*0.975)</f>
        <v>4007.25</v>
      </c>
      <c r="F35" s="11">
        <f>(C35*0.98/2)</f>
        <v>2013.8999999999999</v>
      </c>
    </row>
    <row r="36" spans="1:7" ht="15.75" x14ac:dyDescent="0.25">
      <c r="A36" s="10" t="s">
        <v>64</v>
      </c>
      <c r="B36" s="5"/>
      <c r="C36" s="11">
        <f>C33*0.83+3</f>
        <v>4609.5</v>
      </c>
      <c r="D36" s="11">
        <f>C36/10</f>
        <v>460.95</v>
      </c>
      <c r="E36" s="11">
        <f>(C36*0.975)</f>
        <v>4494.2624999999998</v>
      </c>
      <c r="F36" s="11">
        <f>(C36*0.98/2)</f>
        <v>2258.6549999999997</v>
      </c>
    </row>
    <row r="37" spans="1:7" x14ac:dyDescent="0.25">
      <c r="A37" s="12"/>
      <c r="B37" s="12"/>
      <c r="C37" s="13"/>
      <c r="D37" s="13"/>
      <c r="E37" s="13"/>
      <c r="F37" s="13"/>
    </row>
    <row r="38" spans="1:7" x14ac:dyDescent="0.25">
      <c r="A38" s="5"/>
      <c r="B38" s="5"/>
      <c r="C38" s="14"/>
      <c r="D38" s="14"/>
      <c r="E38" s="14"/>
      <c r="F38" s="14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ht="15.75" x14ac:dyDescent="0.25">
      <c r="A40" s="4" t="s">
        <v>22</v>
      </c>
      <c r="B40" s="5"/>
      <c r="C40" s="6"/>
      <c r="D40" s="6"/>
      <c r="E40" s="5"/>
      <c r="F40" s="5"/>
      <c r="G40" s="5"/>
    </row>
    <row r="41" spans="1:7" x14ac:dyDescent="0.25">
      <c r="A41" s="20" t="s">
        <v>21</v>
      </c>
      <c r="B41" s="19"/>
      <c r="C41" s="19"/>
      <c r="D41" s="19"/>
      <c r="E41" s="19"/>
      <c r="F41" s="19"/>
    </row>
    <row r="42" spans="1:7" x14ac:dyDescent="0.25">
      <c r="A42" s="18"/>
      <c r="B42" s="18"/>
      <c r="C42" s="18"/>
      <c r="D42" s="18"/>
      <c r="E42" s="18"/>
      <c r="F42" s="18"/>
    </row>
    <row r="43" spans="1:7" x14ac:dyDescent="0.25">
      <c r="A43" s="75" t="s">
        <v>2</v>
      </c>
      <c r="B43" s="75"/>
      <c r="C43" s="75"/>
      <c r="D43" s="75"/>
      <c r="E43" s="75"/>
      <c r="F43" s="75"/>
    </row>
    <row r="44" spans="1:7" x14ac:dyDescent="0.25">
      <c r="A44" s="75" t="s">
        <v>12</v>
      </c>
      <c r="B44" s="75"/>
      <c r="C44" s="75"/>
      <c r="D44" s="75"/>
      <c r="E44" s="75"/>
      <c r="F44" s="75"/>
    </row>
  </sheetData>
  <mergeCells count="5">
    <mergeCell ref="A1:F1"/>
    <mergeCell ref="A2:F2"/>
    <mergeCell ref="A3:F3"/>
    <mergeCell ref="A43:F43"/>
    <mergeCell ref="A44:F4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Tuition Rates 2019</vt:lpstr>
      <vt:lpstr>Other Fees and Discounts</vt:lpstr>
      <vt:lpstr> Kindergarten Rates 2019</vt:lpstr>
      <vt:lpstr>Field Trips</vt:lpstr>
      <vt:lpstr>Kindgerten Rates 2016</vt:lpstr>
      <vt:lpstr>'Kindgerten Rates 2016'!Print_Area</vt:lpstr>
      <vt:lpstr>'Other Fees and Discounts'!Print_Area</vt:lpstr>
      <vt:lpstr>'Tuition Rates 2019'!Print_Area</vt:lpstr>
      <vt:lpstr>'Other Fees and Discounts'!Print_Titles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Hardy</dc:creator>
  <cp:lastModifiedBy>Vicki Swetnam</cp:lastModifiedBy>
  <cp:lastPrinted>2017-03-07T21:56:51Z</cp:lastPrinted>
  <dcterms:created xsi:type="dcterms:W3CDTF">2010-07-28T16:01:35Z</dcterms:created>
  <dcterms:modified xsi:type="dcterms:W3CDTF">2018-03-13T19:01:48Z</dcterms:modified>
</cp:coreProperties>
</file>